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610" documentId="8_{862B854D-D0F4-4CE9-A287-18F52EE69B26}" xr6:coauthVersionLast="47" xr6:coauthVersionMax="47" xr10:uidLastSave="{432073DF-5942-4BA6-A7FE-ECB0DAE3229E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3" i="1" l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 s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 s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6" i="1"/>
  <c r="O367" i="1"/>
  <c r="V453" i="1" l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  <c r="AM452" i="1"/>
</calcChain>
</file>

<file path=xl/sharedStrings.xml><?xml version="1.0" encoding="utf-8"?>
<sst xmlns="http://schemas.openxmlformats.org/spreadsheetml/2006/main" count="7174" uniqueCount="4260">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</sst>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2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2" borderId="11" xfId="0" applyNumberFormat="1" applyFill="1" applyBorder="1"/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  <xf numFmtId="0" fontId="1" fillId="44" borderId="1" xfId="0" applyFont="1" applyFill="1" applyBorder="1" applyAlignment="1">
      <alignment vertical="top" wrapText="1"/>
    </xf>
  </cellXfs>
  <cellStyles count="22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J650"/>
  <sheetViews>
    <sheetView showGridLines="0" tabSelected="1" workbookViewId="0">
      <pane xSplit="1" topLeftCell="P1" activePane="topRight" state="frozen"/>
      <selection pane="topRight" activeCell="Q282" sqref="Q282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3163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3143</v>
      </c>
      <c r="AH1" s="170" t="s">
        <v>4253</v>
      </c>
      <c r="AI1" s="170" t="s">
        <v>4254</v>
      </c>
      <c r="AJ1" s="14" t="s">
        <v>27</v>
      </c>
      <c r="AK1" s="14" t="s">
        <v>28</v>
      </c>
      <c r="AL1" s="14" t="s">
        <v>3144</v>
      </c>
      <c r="AM1" s="14" t="s">
        <v>4255</v>
      </c>
      <c r="AN1" s="14" t="s">
        <v>4256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113884.1230324901</v>
      </c>
      <c r="AT1" s="18" t="s">
        <v>33</v>
      </c>
      <c r="AU1" s="19">
        <f>SUM(AJ2:AJ449)</f>
        <v>734088.97896139359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70"/>
      <c r="AI2" s="170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438</v>
      </c>
      <c r="F3" s="39">
        <v>438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535</v>
      </c>
      <c r="W3" s="13">
        <f t="shared" si="1"/>
        <v>5958.2950000000001</v>
      </c>
      <c r="X3" s="13">
        <v>11.137</v>
      </c>
      <c r="Y3" s="13">
        <v>1.3371999999999999</v>
      </c>
      <c r="Z3" s="13">
        <f t="shared" si="2"/>
        <v>715.40199999999993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70">
        <f>AI3/4.59554784619832</f>
        <v>0.14085802361456909</v>
      </c>
      <c r="AI3" s="170">
        <f>AG3*1.78699146157709</f>
        <v>0.64731978704168514</v>
      </c>
      <c r="AJ3" s="14">
        <f t="shared" si="4"/>
        <v>5104.6489999999994</v>
      </c>
      <c r="AK3" s="14">
        <f t="shared" si="5"/>
        <v>613.28120000000001</v>
      </c>
      <c r="AL3" s="14">
        <f t="shared" si="6"/>
        <v>193.79840000000002</v>
      </c>
      <c r="AM3" s="153">
        <f>V3*AH3</f>
        <v>75.359042633794459</v>
      </c>
      <c r="AN3" s="153">
        <f>V3*AI3</f>
        <v>346.31608606730157</v>
      </c>
      <c r="AO3" s="159" t="s">
        <v>3142</v>
      </c>
      <c r="AP3" s="160" t="s">
        <v>3146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70"/>
      <c r="AI4" s="170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35</v>
      </c>
      <c r="F5" s="39">
        <v>35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53</v>
      </c>
      <c r="W5" s="13">
        <f>V5*X5</f>
        <v>590.26099999999997</v>
      </c>
      <c r="X5" s="13">
        <v>11.137</v>
      </c>
      <c r="Y5" s="13">
        <v>1.3371999999999999</v>
      </c>
      <c r="Z5" s="13">
        <f>V5*Y5</f>
        <v>70.871600000000001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70">
        <f>AI5/4.59554784619832</f>
        <v>0.16127020113851487</v>
      </c>
      <c r="AI5" s="170">
        <f>AG5*1.78699146157709</f>
        <v>0.74112492549807185</v>
      </c>
      <c r="AJ5" s="14">
        <f t="shared" si="4"/>
        <v>628.12999466666679</v>
      </c>
      <c r="AK5" s="14">
        <f t="shared" si="5"/>
        <v>69.581933333333325</v>
      </c>
      <c r="AL5" s="14">
        <f t="shared" si="6"/>
        <v>21.980866666666667</v>
      </c>
      <c r="AM5" s="153">
        <f>V5*AH5</f>
        <v>8.5473206603412883</v>
      </c>
      <c r="AN5" s="153">
        <f>V5*AI5</f>
        <v>39.279621051397811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70"/>
      <c r="AI6" s="170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customHeight="1">
      <c r="A7" s="36" t="s">
        <v>50</v>
      </c>
      <c r="B7" s="44"/>
      <c r="C7" s="44"/>
      <c r="D7" s="44"/>
      <c r="E7" s="38">
        <f>F7+I7</f>
        <v>-10</v>
      </c>
      <c r="F7" s="39">
        <v>-10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0</v>
      </c>
      <c r="W7" s="13">
        <f>V7*X7</f>
        <v>0</v>
      </c>
      <c r="X7" s="13">
        <v>11.137</v>
      </c>
      <c r="Y7" s="13">
        <v>1.3371999999999999</v>
      </c>
      <c r="Z7" s="13">
        <f>V7*Y7</f>
        <v>0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73"/>
      <c r="AI7" s="173"/>
      <c r="AJ7" s="14">
        <f t="shared" si="4"/>
        <v>0</v>
      </c>
      <c r="AK7" s="14">
        <f t="shared" si="5"/>
        <v>0</v>
      </c>
      <c r="AL7" s="14">
        <f t="shared" si="6"/>
        <v>0</v>
      </c>
      <c r="AM7" s="153"/>
      <c r="AN7" s="153"/>
      <c r="AO7" s="146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70"/>
      <c r="AI8" s="170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330</v>
      </c>
      <c r="F9" s="39">
        <v>330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379</v>
      </c>
      <c r="W9" s="13">
        <f>V9*X9</f>
        <v>4220.9229999999998</v>
      </c>
      <c r="X9" s="13">
        <v>11.137</v>
      </c>
      <c r="Y9" s="13">
        <v>1.3371999999999999</v>
      </c>
      <c r="Z9" s="13">
        <f>V9*Y9</f>
        <v>506.79879999999997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70">
        <f>AI9/4.59554784619832</f>
        <v>0.19409585492273676</v>
      </c>
      <c r="AI9" s="170">
        <f>AG9*1.78699146157709</f>
        <v>0.89197678804620451</v>
      </c>
      <c r="AJ9" s="14">
        <f t="shared" si="4"/>
        <v>4983.0351499999997</v>
      </c>
      <c r="AK9" s="14">
        <f t="shared" si="5"/>
        <v>598.66840000000002</v>
      </c>
      <c r="AL9" s="14">
        <f t="shared" si="6"/>
        <v>189.17785000000001</v>
      </c>
      <c r="AM9" s="153">
        <f>V9*AH9</f>
        <v>73.562329015717239</v>
      </c>
      <c r="AN9" s="153">
        <f>V9*AI9</f>
        <v>338.05920266951154</v>
      </c>
      <c r="AO9" s="159" t="s">
        <v>3142</v>
      </c>
      <c r="AP9" s="160" t="s">
        <v>3146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70"/>
      <c r="AI10" s="170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0</v>
      </c>
      <c r="F11" s="39">
        <v>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1</v>
      </c>
      <c r="W11" s="13">
        <f>V11*X11</f>
        <v>11.137</v>
      </c>
      <c r="X11" s="13">
        <v>11.137</v>
      </c>
      <c r="Y11" s="13">
        <v>1.3371999999999999</v>
      </c>
      <c r="Z11" s="13">
        <f>V11*Y11</f>
        <v>1.3371999999999999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70">
        <f>AI11/4.59554784619832</f>
        <v>0.25123776793665276</v>
      </c>
      <c r="AI11" s="170">
        <f>AG11*1.78699146157709</f>
        <v>1.154575183324958</v>
      </c>
      <c r="AJ11" s="14">
        <f t="shared" si="4"/>
        <v>18.464279999999999</v>
      </c>
      <c r="AK11" s="14">
        <f t="shared" si="5"/>
        <v>2.0453999999999999</v>
      </c>
      <c r="AL11" s="14">
        <f t="shared" si="6"/>
        <v>0.64610000000000001</v>
      </c>
      <c r="AM11" s="153">
        <f>V11*AH11</f>
        <v>0.25123776793665276</v>
      </c>
      <c r="AN11" s="153">
        <f>V11*AI11</f>
        <v>1.154575183324958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70"/>
      <c r="AI12" s="170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70"/>
      <c r="AI13" s="170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70"/>
      <c r="AI14" s="170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63</v>
      </c>
      <c r="F15" s="24">
        <v>63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201</v>
      </c>
      <c r="W15" s="13">
        <f t="shared" si="10"/>
        <v>2472.3000000000002</v>
      </c>
      <c r="X15" s="13">
        <v>12.3</v>
      </c>
      <c r="Y15" s="13">
        <v>1.4762999999999999</v>
      </c>
      <c r="Z15" s="13">
        <f t="shared" si="11"/>
        <v>296.73629999999997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70">
        <f>AI15/4.59554784619832</f>
        <v>0.14078803011785251</v>
      </c>
      <c r="AI15" s="170">
        <f>AG15*1.78699146157709</f>
        <v>0.64699812857860128</v>
      </c>
      <c r="AJ15" s="14">
        <f t="shared" si="4"/>
        <v>1916.9289599999997</v>
      </c>
      <c r="AK15" s="14">
        <f t="shared" si="5"/>
        <v>230.30178000000001</v>
      </c>
      <c r="AL15" s="14">
        <f t="shared" si="6"/>
        <v>72.774059999999992</v>
      </c>
      <c r="AM15" s="153">
        <f>V15*AH15</f>
        <v>28.298394053688355</v>
      </c>
      <c r="AN15" s="153">
        <f>V15*AI15</f>
        <v>130.04662384429886</v>
      </c>
      <c r="AO15" s="154" t="s">
        <v>3142</v>
      </c>
      <c r="AP15" s="155" t="s">
        <v>3146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382</v>
      </c>
      <c r="F16" s="24">
        <v>382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573</v>
      </c>
      <c r="W16" s="13">
        <f t="shared" si="10"/>
        <v>7047.9000000000005</v>
      </c>
      <c r="X16" s="13">
        <v>12.3</v>
      </c>
      <c r="Y16" s="13">
        <v>1.4762999999999999</v>
      </c>
      <c r="Z16" s="13">
        <f t="shared" si="11"/>
        <v>845.91989999999998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70">
        <f>AI16/4.59554784619832</f>
        <v>0.15557350821130242</v>
      </c>
      <c r="AI16" s="170">
        <f>AG16*1.78699146157709</f>
        <v>0.71494550058596751</v>
      </c>
      <c r="AJ16" s="14">
        <f t="shared" si="4"/>
        <v>6038.4840999999997</v>
      </c>
      <c r="AK16" s="14">
        <f t="shared" si="5"/>
        <v>725.47529999999995</v>
      </c>
      <c r="AL16" s="14">
        <f t="shared" si="6"/>
        <v>229.24775</v>
      </c>
      <c r="AM16" s="153">
        <f>V16*AH16</f>
        <v>89.143620205076289</v>
      </c>
      <c r="AN16" s="153">
        <f>V16*AI16</f>
        <v>409.66377183575941</v>
      </c>
      <c r="AO16" s="154" t="s">
        <v>3142</v>
      </c>
      <c r="AP16" s="155" t="s">
        <v>3146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70"/>
      <c r="AI17" s="170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330</v>
      </c>
      <c r="F18" s="39">
        <v>330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400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70">
        <f>AI18/4.59554784619832</f>
        <v>0.17481091834282569</v>
      </c>
      <c r="AI18" s="170">
        <f>AG18*1.78699146157709</f>
        <v>0.80335193928232307</v>
      </c>
      <c r="AJ18" s="14">
        <f t="shared" si="4"/>
        <v>4736.6488888888889</v>
      </c>
      <c r="AK18" s="14">
        <f t="shared" si="5"/>
        <v>569.06666666666672</v>
      </c>
      <c r="AL18" s="14">
        <f t="shared" si="6"/>
        <v>179.82222222222225</v>
      </c>
      <c r="AM18" s="153">
        <f>V18*AH18</f>
        <v>69.924367337130278</v>
      </c>
      <c r="AN18" s="153">
        <f>V18*AI18</f>
        <v>321.3407757129292</v>
      </c>
      <c r="AO18" s="154" t="s">
        <v>3142</v>
      </c>
      <c r="AP18" s="155" t="s">
        <v>3146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70"/>
      <c r="AI19" s="170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220</v>
      </c>
      <c r="F20" s="51">
        <v>220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382</v>
      </c>
      <c r="W20" s="13">
        <f>V20*X20</f>
        <v>4698.6000000000004</v>
      </c>
      <c r="X20" s="13">
        <v>12.3</v>
      </c>
      <c r="Y20" s="13">
        <v>1.4762999999999999</v>
      </c>
      <c r="Z20" s="13">
        <f>V20*Y20</f>
        <v>563.94659999999999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70">
        <f>AI20/4.59554784619832</f>
        <v>0.1940666909657715</v>
      </c>
      <c r="AI20" s="170">
        <f>AG20*1.78699146157709</f>
        <v>0.89184276368658622</v>
      </c>
      <c r="AJ20" s="14">
        <f t="shared" si="4"/>
        <v>5021.7242500000002</v>
      </c>
      <c r="AK20" s="14">
        <f t="shared" si="5"/>
        <v>603.32124999999996</v>
      </c>
      <c r="AL20" s="14">
        <f t="shared" si="6"/>
        <v>190.64664999999999</v>
      </c>
      <c r="AM20" s="153">
        <f>V20*AH20</f>
        <v>74.133475948924712</v>
      </c>
      <c r="AN20" s="153">
        <f>V20*AI20</f>
        <v>340.68393572827591</v>
      </c>
      <c r="AO20" s="154" t="s">
        <v>3142</v>
      </c>
      <c r="AP20" s="155" t="s">
        <v>3146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70"/>
      <c r="AI21" s="170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316</v>
      </c>
      <c r="F22" s="39">
        <v>316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375</v>
      </c>
      <c r="W22" s="13">
        <f>V22*X22</f>
        <v>5958.75</v>
      </c>
      <c r="X22" s="13">
        <v>15.89</v>
      </c>
      <c r="Y22" s="13">
        <v>1.9024000000000001</v>
      </c>
      <c r="Z22" s="13">
        <f>V22*Y22</f>
        <v>713.40000000000009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70">
        <f>AI22/4.59554784619832</f>
        <v>0.24263440063190359</v>
      </c>
      <c r="AI22" s="170">
        <f>AG22*1.78699146157709</f>
        <v>1.1150379972375648</v>
      </c>
      <c r="AJ22" s="14">
        <f t="shared" si="4"/>
        <v>6163.5093750000005</v>
      </c>
      <c r="AK22" s="14">
        <f t="shared" si="5"/>
        <v>740.49374999999998</v>
      </c>
      <c r="AL22" s="14">
        <f t="shared" si="6"/>
        <v>233.99062500000002</v>
      </c>
      <c r="AM22" s="153">
        <f>V22*AH22</f>
        <v>90.987900236963839</v>
      </c>
      <c r="AN22" s="153">
        <f>V22*AI22</f>
        <v>418.13924896408679</v>
      </c>
      <c r="AO22" s="154" t="s">
        <v>3142</v>
      </c>
      <c r="AP22" s="155" t="s">
        <v>3146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customHeight="1">
      <c r="A23" s="48" t="s">
        <v>105</v>
      </c>
      <c r="B23" s="22"/>
      <c r="C23" s="22" t="s">
        <v>42</v>
      </c>
      <c r="D23" s="22"/>
      <c r="E23" s="38"/>
      <c r="F23" s="39"/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70"/>
      <c r="AI23" s="170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366</v>
      </c>
      <c r="F24" s="39">
        <v>166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403</v>
      </c>
      <c r="W24" s="13">
        <f>V24*X24</f>
        <v>5565.43</v>
      </c>
      <c r="X24" s="13">
        <v>13.81</v>
      </c>
      <c r="Y24" s="13">
        <v>1.6581999999999999</v>
      </c>
      <c r="Z24" s="13">
        <f>V24*Y24</f>
        <v>668.25459999999998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70">
        <f>AI24/4.59554784619832</f>
        <v>0.29961882827820718</v>
      </c>
      <c r="AI24" s="170">
        <f>AG24*1.78699146157709</f>
        <v>1.3769126609743794</v>
      </c>
      <c r="AJ24" s="14">
        <f t="shared" si="4"/>
        <v>8179.3202400000018</v>
      </c>
      <c r="AK24" s="14">
        <f t="shared" si="5"/>
        <v>982.67520000000002</v>
      </c>
      <c r="AL24" s="14">
        <f t="shared" si="6"/>
        <v>310.51956000000001</v>
      </c>
      <c r="AM24" s="153">
        <f>V24*AH24</f>
        <v>120.74638779611749</v>
      </c>
      <c r="AN24" s="153">
        <f>V24*AI24</f>
        <v>554.89580237267489</v>
      </c>
      <c r="AO24" s="154" t="s">
        <v>3142</v>
      </c>
      <c r="AP24" s="155" t="s">
        <v>3146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70"/>
      <c r="AI25" s="170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49</v>
      </c>
      <c r="F26" s="39">
        <v>49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61</v>
      </c>
      <c r="W26" s="13">
        <f t="shared" ref="W26:W28" si="14">V26*X26</f>
        <v>1059.5700000000002</v>
      </c>
      <c r="X26" s="13">
        <v>17.37</v>
      </c>
      <c r="Y26" s="52">
        <v>2.0861000000000001</v>
      </c>
      <c r="Z26" s="13">
        <f t="shared" ref="Z26:Z28" si="15">V26*Y26</f>
        <v>127.2521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70">
        <f>AI26/4.59554784619832</f>
        <v>0.37329864915521843</v>
      </c>
      <c r="AI26" s="170">
        <f>AG26*1.78699146157709</f>
        <v>1.7155118031140064</v>
      </c>
      <c r="AJ26" s="14">
        <f t="shared" si="4"/>
        <v>1542.5252999999998</v>
      </c>
      <c r="AK26" s="14">
        <f t="shared" si="5"/>
        <v>185.32409999999999</v>
      </c>
      <c r="AL26" s="14">
        <f t="shared" si="6"/>
        <v>58.559999999999995</v>
      </c>
      <c r="AM26" s="153">
        <f>V26*AH26</f>
        <v>22.771217598468326</v>
      </c>
      <c r="AN26" s="153">
        <f>V26*AI26</f>
        <v>104.64621998995439</v>
      </c>
      <c r="AO26" s="154" t="s">
        <v>3142</v>
      </c>
      <c r="AP26" s="155" t="s">
        <v>3146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70"/>
      <c r="AI27" s="170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2671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70">
        <f>AI28/4.59554784619832</f>
        <v>0</v>
      </c>
      <c r="AI28" s="170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53"/>
      <c r="AN28" s="153"/>
      <c r="AO28" s="146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70"/>
      <c r="AI29" s="170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70">
        <f>AI30/4.59554784619832</f>
        <v>0.16125723937986366</v>
      </c>
      <c r="AI30" s="170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53">
        <f>V30*AH30</f>
        <v>0</v>
      </c>
      <c r="AN30" s="153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70"/>
      <c r="AI31" s="170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70">
        <v>0.18115999999999999</v>
      </c>
      <c r="AI32" s="170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53">
        <f>V32*AH32</f>
        <v>0</v>
      </c>
      <c r="AN32" s="153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70"/>
      <c r="AI33" s="170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70">
        <v>0.20100000000000001</v>
      </c>
      <c r="AI34" s="170">
        <v>0.92370000000000008</v>
      </c>
      <c r="AJ34" s="14">
        <f t="shared" si="4"/>
        <v>29.54303085714286</v>
      </c>
      <c r="AK34" s="14">
        <f t="shared" si="5"/>
        <v>3.2726857142857146</v>
      </c>
      <c r="AL34" s="14">
        <f t="shared" ref="AL34:AL65" si="16">IFERROR(V34*AG34,0)</f>
        <v>0</v>
      </c>
      <c r="AM34" s="153">
        <f>V34*AH34</f>
        <v>0.40200000000000002</v>
      </c>
      <c r="AN34" s="153">
        <f>V34*AI34</f>
        <v>1.8474000000000002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70"/>
      <c r="AI35" s="170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184</v>
      </c>
      <c r="F36" s="24">
        <v>184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198</v>
      </c>
      <c r="W36" s="13">
        <f>V36*X36</f>
        <v>2734.38</v>
      </c>
      <c r="X36" s="13">
        <v>13.81</v>
      </c>
      <c r="Y36" s="13">
        <v>1.6581999999999999</v>
      </c>
      <c r="Z36" s="13">
        <f>V36*Y36</f>
        <v>328.3236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70">
        <f>AI36/4.59554784619832</f>
        <v>0.24238488677786751</v>
      </c>
      <c r="AI36" s="170">
        <f>AG36*1.78699146157709</f>
        <v>1.1138913443830527</v>
      </c>
      <c r="AJ36" s="14">
        <f t="shared" si="4"/>
        <v>3250.9949999999999</v>
      </c>
      <c r="AK36" s="14">
        <f t="shared" si="5"/>
        <v>390.58139999999997</v>
      </c>
      <c r="AL36" s="14">
        <f t="shared" si="16"/>
        <v>123.41999999999999</v>
      </c>
      <c r="AM36" s="153">
        <f>V36*AH36</f>
        <v>47.99220758201777</v>
      </c>
      <c r="AN36" s="153">
        <f>V36*AI36</f>
        <v>220.55048618784443</v>
      </c>
      <c r="AO36" s="154" t="s">
        <v>3142</v>
      </c>
      <c r="AP36" s="155" t="s">
        <v>3146</v>
      </c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customHeight="1">
      <c r="A37" s="54" t="s">
        <v>148</v>
      </c>
      <c r="B37" s="44"/>
      <c r="C37" s="44" t="s">
        <v>42</v>
      </c>
      <c r="D37" s="44"/>
      <c r="E37" s="38">
        <f t="shared" si="12"/>
        <v>-12</v>
      </c>
      <c r="F37" s="51">
        <v>-12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70"/>
      <c r="AI37" s="170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70">
        <f>AI38/4.59554784619832</f>
        <v>0</v>
      </c>
      <c r="AI38" s="170">
        <f>AG38*1.78699146157709</f>
        <v>0</v>
      </c>
      <c r="AJ38" s="14">
        <f t="shared" si="4"/>
        <v>22.758330000000001</v>
      </c>
      <c r="AK38" s="14">
        <f t="shared" si="5"/>
        <v>2.5210749999999997</v>
      </c>
      <c r="AL38" s="14">
        <f t="shared" si="16"/>
        <v>0</v>
      </c>
      <c r="AM38" s="153">
        <f>V38*AH38</f>
        <v>0</v>
      </c>
      <c r="AN38" s="153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70">
        <f>AI39/4.59554784619832</f>
        <v>0</v>
      </c>
      <c r="AI39" s="170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70"/>
      <c r="AI40" s="170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21</v>
      </c>
      <c r="F41" s="24">
        <v>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119</v>
      </c>
      <c r="W41" s="13">
        <f>V41*X41</f>
        <v>1399.44</v>
      </c>
      <c r="X41" s="13">
        <v>11.76</v>
      </c>
      <c r="Y41" s="13">
        <v>1.4120999999999999</v>
      </c>
      <c r="Z41" s="13">
        <f>V41*Y41</f>
        <v>168.03989999999999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70">
        <f>AI41/4.59554784619832</f>
        <v>0.14056055125352351</v>
      </c>
      <c r="AI41" s="170">
        <f>AG41*1.78699146157709</f>
        <v>0.6459527385735786</v>
      </c>
      <c r="AJ41" s="14">
        <f t="shared" si="4"/>
        <v>1133.0703999999998</v>
      </c>
      <c r="AK41" s="14">
        <f t="shared" si="5"/>
        <v>136.13005000000001</v>
      </c>
      <c r="AL41" s="14">
        <f t="shared" si="16"/>
        <v>43.015524999999997</v>
      </c>
      <c r="AM41" s="153">
        <f>V41*AH41</f>
        <v>16.7267055991693</v>
      </c>
      <c r="AN41" s="153">
        <f>V41*AI41</f>
        <v>76.868375890255848</v>
      </c>
      <c r="AO41" s="43" t="s">
        <v>3142</v>
      </c>
      <c r="AP41" s="163" t="s">
        <v>3146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70"/>
      <c r="AI42" s="170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181</v>
      </c>
      <c r="F43" s="55">
        <v>181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263</v>
      </c>
      <c r="W43" s="13">
        <f>V43*X43</f>
        <v>4029.16</v>
      </c>
      <c r="X43" s="13">
        <v>15.32</v>
      </c>
      <c r="Y43" s="13">
        <v>1.8401000000000001</v>
      </c>
      <c r="Z43" s="13">
        <f>V43*Y43</f>
        <v>483.94630000000001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70">
        <f>AI43/4.59554784619832</f>
        <v>0.15527668393818941</v>
      </c>
      <c r="AI43" s="170">
        <f>AG43*1.78699146157709</f>
        <v>0.71358143043696365</v>
      </c>
      <c r="AJ43" s="14">
        <f t="shared" si="4"/>
        <v>2766.3760200000002</v>
      </c>
      <c r="AK43" s="14">
        <f t="shared" si="5"/>
        <v>332.35836</v>
      </c>
      <c r="AL43" s="14">
        <f t="shared" si="16"/>
        <v>105.02116000000001</v>
      </c>
      <c r="AM43" s="153">
        <f>V43*AH43</f>
        <v>40.837767875743815</v>
      </c>
      <c r="AN43" s="153">
        <f>V43*AI43</f>
        <v>187.67191620492144</v>
      </c>
      <c r="AO43" s="43" t="s">
        <v>3142</v>
      </c>
      <c r="AP43" s="163" t="s">
        <v>3146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/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70"/>
      <c r="AI44" s="170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411</v>
      </c>
      <c r="F45" s="39">
        <v>411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560</v>
      </c>
      <c r="W45" s="13">
        <f>V45*X45</f>
        <v>8579.2000000000007</v>
      </c>
      <c r="X45" s="13">
        <v>15.32</v>
      </c>
      <c r="Y45" s="13">
        <v>1.8401000000000001</v>
      </c>
      <c r="Z45" s="13">
        <f>V45*Y45</f>
        <v>1030.4560000000001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70">
        <f>AI45/4.59554784619832</f>
        <v>0.17457544639399514</v>
      </c>
      <c r="AI45" s="170">
        <f>AG45*1.78699146157709</f>
        <v>0.80226981667503461</v>
      </c>
      <c r="AJ45" s="14">
        <f t="shared" si="4"/>
        <v>6622.4106666666657</v>
      </c>
      <c r="AK45" s="14">
        <f t="shared" si="5"/>
        <v>795.62933333333342</v>
      </c>
      <c r="AL45" s="14">
        <f t="shared" si="16"/>
        <v>251.41200000000001</v>
      </c>
      <c r="AM45" s="153">
        <f>V45*AH45</f>
        <v>97.762249980637279</v>
      </c>
      <c r="AN45" s="153">
        <f>V45*AI45</f>
        <v>449.27109733801939</v>
      </c>
      <c r="AO45" s="43" t="s">
        <v>3142</v>
      </c>
      <c r="AP45" s="163" t="s">
        <v>3146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/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70"/>
      <c r="AI46" s="170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411</v>
      </c>
      <c r="F47" s="39">
        <v>411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510</v>
      </c>
      <c r="W47" s="13">
        <f>V47*X47</f>
        <v>7813.2</v>
      </c>
      <c r="X47" s="13">
        <v>15.32</v>
      </c>
      <c r="Y47" s="13">
        <v>1.8401000000000001</v>
      </c>
      <c r="Z47" s="13">
        <f>V47*Y47</f>
        <v>938.45100000000002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70">
        <f>AI47/4.59554784619832</f>
        <v>0.193791253594433</v>
      </c>
      <c r="AI47" s="170">
        <f>AG47*1.78699146157709</f>
        <v>0.89057697806796909</v>
      </c>
      <c r="AJ47" s="14">
        <f t="shared" si="4"/>
        <v>6694.7955000000002</v>
      </c>
      <c r="AK47" s="14">
        <f t="shared" si="5"/>
        <v>804.32100000000003</v>
      </c>
      <c r="AL47" s="14">
        <f t="shared" si="16"/>
        <v>254.16699999999997</v>
      </c>
      <c r="AM47" s="153">
        <f>V47*AH47</f>
        <v>98.833539333160829</v>
      </c>
      <c r="AN47" s="153">
        <f>V47*AI47</f>
        <v>454.19425881466424</v>
      </c>
      <c r="AO47" s="43" t="s">
        <v>3142</v>
      </c>
      <c r="AP47" s="163" t="s">
        <v>3146</v>
      </c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70"/>
      <c r="AI48" s="170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467</v>
      </c>
      <c r="F49" s="51">
        <v>467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480</v>
      </c>
      <c r="W49" s="13">
        <f>V49*X49</f>
        <v>5644.8</v>
      </c>
      <c r="X49" s="13">
        <v>11.76</v>
      </c>
      <c r="Y49" s="13">
        <v>1.4120999999999999</v>
      </c>
      <c r="Z49" s="13">
        <f>V49*Y49</f>
        <v>677.80799999999999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70">
        <f>AI49/4.59554784619832</f>
        <v>0.24244969557112367</v>
      </c>
      <c r="AI49" s="170">
        <f>AG49*1.78699146157709</f>
        <v>1.1141891762933158</v>
      </c>
      <c r="AJ49" s="14">
        <f t="shared" si="4"/>
        <v>7883.12</v>
      </c>
      <c r="AK49" s="14">
        <f t="shared" si="5"/>
        <v>947.08799999999997</v>
      </c>
      <c r="AL49" s="14">
        <f t="shared" si="16"/>
        <v>299.28000000000003</v>
      </c>
      <c r="AM49" s="153">
        <f>V49*AH49</f>
        <v>116.37585387413937</v>
      </c>
      <c r="AN49" s="153">
        <f>V49*AI49</f>
        <v>534.8108046207916</v>
      </c>
      <c r="AO49" s="43" t="s">
        <v>3142</v>
      </c>
      <c r="AP49" s="163" t="s">
        <v>3146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70"/>
      <c r="AI50" s="170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501</v>
      </c>
      <c r="F51" s="39">
        <v>501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526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70">
        <f>AI51/4.59554784619832</f>
        <v>0.29928052637741032</v>
      </c>
      <c r="AI51" s="170">
        <f>AG51*1.78699146157709</f>
        <v>1.3753579784028076</v>
      </c>
      <c r="AJ51" s="14">
        <f t="shared" si="4"/>
        <v>10663.527866666667</v>
      </c>
      <c r="AK51" s="14">
        <f t="shared" si="5"/>
        <v>1281.1343666666664</v>
      </c>
      <c r="AL51" s="14">
        <f t="shared" si="16"/>
        <v>404.83590000000004</v>
      </c>
      <c r="AM51" s="153">
        <f>V51*AH51</f>
        <v>157.42155687451782</v>
      </c>
      <c r="AN51" s="153">
        <f>V51*AI51</f>
        <v>723.43829663987685</v>
      </c>
      <c r="AO51" s="43" t="s">
        <v>3142</v>
      </c>
      <c r="AP51" s="163" t="s">
        <v>3146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70"/>
      <c r="AI52" s="170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70">
        <f>AI53/4.59554784619832</f>
        <v>0</v>
      </c>
      <c r="AI53" s="170">
        <f>AG53*1.78699146157709</f>
        <v>0</v>
      </c>
      <c r="AJ53" s="14">
        <f t="shared" si="4"/>
        <v>396.76877333333334</v>
      </c>
      <c r="AK53" s="14">
        <f t="shared" si="5"/>
        <v>43.952533333333335</v>
      </c>
      <c r="AL53" s="14">
        <f t="shared" si="16"/>
        <v>0</v>
      </c>
      <c r="AM53" s="153">
        <f>V53*AH53</f>
        <v>0</v>
      </c>
      <c r="AN53" s="153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70"/>
      <c r="AI54" s="170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147</v>
      </c>
      <c r="F55" s="51">
        <v>147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205</v>
      </c>
      <c r="W55" s="13">
        <f t="shared" si="21"/>
        <v>2958.15</v>
      </c>
      <c r="X55" s="13">
        <v>14.43</v>
      </c>
      <c r="Y55" s="13">
        <v>1.7331000000000001</v>
      </c>
      <c r="Z55" s="13">
        <f t="shared" si="22"/>
        <v>355.28550000000001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70">
        <f>AI55/4.59554784619832</f>
        <v>0.16441990849076202</v>
      </c>
      <c r="AI55" s="170">
        <f>AG55*1.78699146157709</f>
        <v>0.75559955633684628</v>
      </c>
      <c r="AJ55" s="14">
        <f t="shared" si="4"/>
        <v>2284.5131666666666</v>
      </c>
      <c r="AK55" s="14">
        <f t="shared" si="5"/>
        <v>274.13966666666664</v>
      </c>
      <c r="AL55" s="14">
        <f t="shared" si="16"/>
        <v>86.680833333333339</v>
      </c>
      <c r="AM55" s="153">
        <f>V55*AH55</f>
        <v>33.706081240606217</v>
      </c>
      <c r="AN55" s="153">
        <f>V55*AI55</f>
        <v>154.89790904905348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70"/>
      <c r="AI56" s="170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-20</v>
      </c>
      <c r="F57" s="39">
        <v>-20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86</v>
      </c>
      <c r="W57" s="13">
        <f>V57*X57</f>
        <v>1681.3</v>
      </c>
      <c r="X57" s="13">
        <v>19.55</v>
      </c>
      <c r="Y57" s="13">
        <v>2.2999999999999998</v>
      </c>
      <c r="Z57" s="13">
        <f>V57*Y57</f>
        <v>197.79999999999998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70">
        <f>AI57/4.59554784619832</f>
        <v>0.16127020113851487</v>
      </c>
      <c r="AI57" s="170">
        <f>AG57*1.78699146157709</f>
        <v>0.74112492549807185</v>
      </c>
      <c r="AJ57" s="14">
        <f t="shared" si="4"/>
        <v>1019.229802666667</v>
      </c>
      <c r="AK57" s="14">
        <f t="shared" si="5"/>
        <v>112.90653333333333</v>
      </c>
      <c r="AL57" s="14">
        <f t="shared" si="16"/>
        <v>35.66706666666667</v>
      </c>
      <c r="AM57" s="153">
        <f>V57*AH57</f>
        <v>13.869237297912278</v>
      </c>
      <c r="AN57" s="153">
        <f>V57*AI57</f>
        <v>63.736743592834181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70"/>
      <c r="AI58" s="170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70">
        <f>AI59/4.59554784619832</f>
        <v>0.18114316950256973</v>
      </c>
      <c r="AI59" s="170">
        <f>AG59*1.78699146157709</f>
        <v>0.8324521024610716</v>
      </c>
      <c r="AJ59" s="14">
        <f t="shared" si="4"/>
        <v>1264.5921545454546</v>
      </c>
      <c r="AK59" s="14">
        <f t="shared" si="5"/>
        <v>140.08699999999999</v>
      </c>
      <c r="AL59" s="14">
        <f t="shared" si="16"/>
        <v>44.254799999999996</v>
      </c>
      <c r="AM59" s="153">
        <f>V59*AH59</f>
        <v>17.208601102744126</v>
      </c>
      <c r="AN59" s="153">
        <f>V59*AI59</f>
        <v>79.082949733801797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70"/>
      <c r="AI60" s="170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70">
        <f>AI61/4.59554784619832</f>
        <v>0.20099021434932221</v>
      </c>
      <c r="AI61" s="170">
        <f>AG61*1.78699146157709</f>
        <v>0.92366014665996632</v>
      </c>
      <c r="AJ61" s="14">
        <f t="shared" si="4"/>
        <v>339.74485485714291</v>
      </c>
      <c r="AK61" s="14">
        <f t="shared" si="5"/>
        <v>37.63588571428572</v>
      </c>
      <c r="AL61" s="14">
        <f t="shared" si="16"/>
        <v>11.88824</v>
      </c>
      <c r="AM61" s="153">
        <f>V61*AH61</f>
        <v>4.622774930034411</v>
      </c>
      <c r="AN61" s="153">
        <f>V61*AI61</f>
        <v>21.244183373179226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customHeight="1">
      <c r="A62" s="37" t="s">
        <v>219</v>
      </c>
      <c r="B62" s="44"/>
      <c r="C62" s="44" t="s">
        <v>220</v>
      </c>
      <c r="D62" s="44"/>
      <c r="E62" s="38">
        <f t="shared" si="12"/>
        <v>-4</v>
      </c>
      <c r="F62" s="39">
        <v>-4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-2</v>
      </c>
      <c r="W62" s="13">
        <f t="shared" si="24"/>
        <v>-39.1</v>
      </c>
      <c r="X62" s="13">
        <v>19.55</v>
      </c>
      <c r="Y62" s="13">
        <v>2.2999999999999998</v>
      </c>
      <c r="Z62" s="13">
        <f t="shared" si="25"/>
        <v>-4.5999999999999996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70">
        <f>AI62/4.59554784619832</f>
        <v>0.28279100907994631</v>
      </c>
      <c r="AI62" s="170">
        <f>AG62*1.78699146157709</f>
        <v>1.2995796127015968</v>
      </c>
      <c r="AJ62" s="14">
        <f t="shared" si="4"/>
        <v>-38.334844444444443</v>
      </c>
      <c r="AK62" s="14">
        <f t="shared" si="5"/>
        <v>-4.6001777777777777</v>
      </c>
      <c r="AL62" s="14">
        <f t="shared" si="16"/>
        <v>-1.4544888888888889</v>
      </c>
      <c r="AM62" s="153">
        <f>V62*AH62</f>
        <v>-0.56558201815989262</v>
      </c>
      <c r="AN62" s="153">
        <f>V62*AI62</f>
        <v>-2.5991592254031937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70"/>
      <c r="AI63" s="170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customHeight="1">
      <c r="A64" s="37" t="s">
        <v>225</v>
      </c>
      <c r="B64" s="44"/>
      <c r="C64" s="44" t="s">
        <v>120</v>
      </c>
      <c r="D64" s="44"/>
      <c r="E64" s="38">
        <f t="shared" si="12"/>
        <v>-4</v>
      </c>
      <c r="F64" s="39">
        <v>-4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-4</v>
      </c>
      <c r="W64" s="13">
        <f>V64*X64</f>
        <v>-78.2</v>
      </c>
      <c r="X64" s="13">
        <v>19.55</v>
      </c>
      <c r="Y64" s="13">
        <v>2.2999999999999998</v>
      </c>
      <c r="Z64" s="13">
        <f>V64*Y64</f>
        <v>-9.1999999999999993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70">
        <v>0.30972000000000005</v>
      </c>
      <c r="AI64" s="170">
        <v>1.42316</v>
      </c>
      <c r="AJ64" s="14">
        <f t="shared" si="4"/>
        <v>-91.033320000000003</v>
      </c>
      <c r="AK64" s="14">
        <f t="shared" si="5"/>
        <v>-10.084299999999999</v>
      </c>
      <c r="AL64" s="14">
        <f t="shared" si="16"/>
        <v>0</v>
      </c>
      <c r="AM64" s="153">
        <f>V64*AH64</f>
        <v>-1.2388800000000002</v>
      </c>
      <c r="AN64" s="153">
        <f>V64*AI64</f>
        <v>-5.6926399999999999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70"/>
      <c r="AI65" s="170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70">
        <f>AI66/4.59554784619832</f>
        <v>0</v>
      </c>
      <c r="AI66" s="170">
        <f>AG66*1.78699146157709</f>
        <v>0</v>
      </c>
      <c r="AJ66" s="14">
        <f t="shared" si="4"/>
        <v>0</v>
      </c>
      <c r="AK66" s="14">
        <f t="shared" si="5"/>
        <v>0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259</v>
      </c>
      <c r="W67" s="13">
        <f t="shared" si="27"/>
        <v>6205.64</v>
      </c>
      <c r="X67" s="13">
        <v>23.96</v>
      </c>
      <c r="Y67" s="13">
        <v>2.835</v>
      </c>
      <c r="Z67" s="13">
        <f t="shared" si="28"/>
        <v>734.26499999999999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70">
        <f>AI67/4.59554784619832</f>
        <v>0.1406674857623961</v>
      </c>
      <c r="AI67" s="170">
        <f>AG67*1.78699146157709</f>
        <v>0.64644416122551229</v>
      </c>
      <c r="AJ67" s="14">
        <f t="shared" si="4"/>
        <v>2468.0369000000001</v>
      </c>
      <c r="AK67" s="14">
        <f t="shared" si="5"/>
        <v>296.51614999999998</v>
      </c>
      <c r="AL67" s="14">
        <f t="shared" si="29"/>
        <v>93.693249999999992</v>
      </c>
      <c r="AM67" s="153">
        <f>V67*AH67</f>
        <v>36.432878812460586</v>
      </c>
      <c r="AN67" s="153">
        <f>V67*AI67</f>
        <v>167.42903775740768</v>
      </c>
      <c r="AO67" s="159" t="s">
        <v>3142</v>
      </c>
      <c r="AP67" s="160" t="s">
        <v>3146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/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70"/>
      <c r="AI68" s="170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70">
        <f>AI69/4.59554784619832</f>
        <v>0.15543222504200407</v>
      </c>
      <c r="AI69" s="170">
        <f>AG69*1.78699146157709</f>
        <v>0.71429622702159445</v>
      </c>
      <c r="AJ69" s="14">
        <f t="shared" si="4"/>
        <v>5264.46</v>
      </c>
      <c r="AK69" s="14">
        <f t="shared" si="5"/>
        <v>632.48</v>
      </c>
      <c r="AL69" s="14">
        <f t="shared" si="29"/>
        <v>199.86</v>
      </c>
      <c r="AM69" s="153">
        <f>V69*AH69</f>
        <v>77.716112521002032</v>
      </c>
      <c r="AN69" s="153">
        <f>V69*AI69</f>
        <v>357.1481135107972</v>
      </c>
      <c r="AO69" s="159" t="s">
        <v>3142</v>
      </c>
      <c r="AP69" s="160" t="s">
        <v>3146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144</v>
      </c>
      <c r="F70" s="69">
        <v>144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185</v>
      </c>
      <c r="W70" s="13">
        <f t="shared" si="31"/>
        <v>4432.6000000000004</v>
      </c>
      <c r="X70" s="13">
        <v>23.96</v>
      </c>
      <c r="Y70" s="13">
        <v>2.835</v>
      </c>
      <c r="Z70" s="13">
        <f t="shared" si="32"/>
        <v>524.47500000000002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70">
        <f>AI70/4.59554784619832</f>
        <v>0.1746882136942608</v>
      </c>
      <c r="AI70" s="170">
        <f>AG70*1.78699146157709</f>
        <v>0.80278804419889205</v>
      </c>
      <c r="AJ70" s="14">
        <f t="shared" si="4"/>
        <v>2189.1493999999998</v>
      </c>
      <c r="AK70" s="14">
        <f t="shared" si="5"/>
        <v>263.01080000000002</v>
      </c>
      <c r="AL70" s="14">
        <f t="shared" si="29"/>
        <v>83.109400000000008</v>
      </c>
      <c r="AM70" s="153">
        <f>V70*AH70</f>
        <v>32.317319533438244</v>
      </c>
      <c r="AN70" s="153">
        <f>V70*AI70</f>
        <v>148.51578817679504</v>
      </c>
      <c r="AO70" s="159" t="s">
        <v>3142</v>
      </c>
      <c r="AP70" s="160" t="s">
        <v>3146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70"/>
      <c r="AI71" s="170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66</v>
      </c>
      <c r="F72" s="24">
        <v>66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95</v>
      </c>
      <c r="W72" s="13">
        <f>V72*X72</f>
        <v>2276.2000000000003</v>
      </c>
      <c r="X72" s="13">
        <v>23.96</v>
      </c>
      <c r="Y72" s="13">
        <v>2.835</v>
      </c>
      <c r="Z72" s="13">
        <f>V72*Y72</f>
        <v>269.32499999999999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70">
        <f>AI72/4.59554784619832</f>
        <v>0.1939403138189221</v>
      </c>
      <c r="AI72" s="170">
        <f>AG72*1.78699146157709</f>
        <v>0.8912619914615737</v>
      </c>
      <c r="AJ72" s="14">
        <f t="shared" si="4"/>
        <v>1248.1005</v>
      </c>
      <c r="AK72" s="14">
        <f t="shared" si="5"/>
        <v>149.94800000000001</v>
      </c>
      <c r="AL72" s="14">
        <f t="shared" si="29"/>
        <v>47.381250000000001</v>
      </c>
      <c r="AM72" s="153">
        <f>V72*AH72</f>
        <v>18.424329812797598</v>
      </c>
      <c r="AN72" s="153">
        <f>V72*AI72</f>
        <v>84.669889188849496</v>
      </c>
      <c r="AO72" s="159" t="s">
        <v>3142</v>
      </c>
      <c r="AP72" s="160" t="s">
        <v>3146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>
        <v>0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70"/>
      <c r="AI73" s="170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199</v>
      </c>
      <c r="F74" s="24">
        <v>199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227</v>
      </c>
      <c r="W74" s="13">
        <f>V74*X74</f>
        <v>6512.63</v>
      </c>
      <c r="X74" s="13">
        <v>28.69</v>
      </c>
      <c r="Y74" s="13">
        <v>3.448</v>
      </c>
      <c r="Z74" s="13">
        <f>V74*Y74</f>
        <v>782.69600000000003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70">
        <f>AI74/4.59554784619832</f>
        <v>0.24255079728860318</v>
      </c>
      <c r="AI74" s="170">
        <f>AG74*1.78699146157709</f>
        <v>1.1146537940733257</v>
      </c>
      <c r="AJ74" s="14">
        <f t="shared" si="4"/>
        <v>3729.6372399999996</v>
      </c>
      <c r="AK74" s="14">
        <f t="shared" si="5"/>
        <v>448.08891999999997</v>
      </c>
      <c r="AL74" s="14">
        <f t="shared" si="29"/>
        <v>141.59351999999998</v>
      </c>
      <c r="AM74" s="153">
        <f>V74*AH74</f>
        <v>55.059030984512923</v>
      </c>
      <c r="AN74" s="153">
        <f>V74*AI74</f>
        <v>253.02641125464493</v>
      </c>
      <c r="AO74" s="159" t="s">
        <v>3142</v>
      </c>
      <c r="AP74" s="160" t="s">
        <v>3146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70"/>
      <c r="AI75" s="170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134</v>
      </c>
      <c r="F76" s="24">
        <v>134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134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70">
        <f>AI76/4.59554784619832</f>
        <v>0.29933885429134077</v>
      </c>
      <c r="AI76" s="170">
        <f>AG76*1.78699146157709</f>
        <v>1.375626027122044</v>
      </c>
      <c r="AJ76" s="14">
        <f t="shared" si="4"/>
        <v>2717.0978999999998</v>
      </c>
      <c r="AK76" s="14">
        <f t="shared" si="5"/>
        <v>326.43740000000003</v>
      </c>
      <c r="AL76" s="14">
        <f t="shared" si="29"/>
        <v>103.1532</v>
      </c>
      <c r="AM76" s="153">
        <f>V76*AH76</f>
        <v>40.111406475039665</v>
      </c>
      <c r="AN76" s="153">
        <f>V76*AI76</f>
        <v>184.33388763435389</v>
      </c>
      <c r="AO76" s="159" t="s">
        <v>3142</v>
      </c>
      <c r="AP76" s="160" t="s">
        <v>3146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30" t="str">
        <f>IF(K77="","",VLOOKUP(K77,'Inventário+Enviado+pela+Amazon+'!$C$1:$G$536,5,0))</f>
        <v>N4-G1TL-8BAU</v>
      </c>
      <c r="O77" s="31" t="str">
        <f>IF(M77="","",VLOOKUP(M77,'Estoque FULL '!$A:$D,3,0))</f>
        <v>GXEV51750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70"/>
      <c r="AI77" s="170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70">
        <f>AI78/4.59554784619832</f>
        <v>0</v>
      </c>
      <c r="AI78" s="170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53">
        <f>V78*AH78</f>
        <v>0</v>
      </c>
      <c r="AN78" s="153">
        <f>V78*AI78</f>
        <v>0</v>
      </c>
      <c r="AO78" s="159" t="s">
        <v>3142</v>
      </c>
      <c r="AP78" s="160" t="s">
        <v>3146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70"/>
      <c r="AI79" s="170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73"/>
      <c r="AI80" s="173"/>
      <c r="AJ80" s="14">
        <f t="shared" si="4"/>
        <v>10.381666666666668</v>
      </c>
      <c r="AK80" s="14">
        <f t="shared" si="5"/>
        <v>1.8737777777777775</v>
      </c>
      <c r="AL80" s="14">
        <f t="shared" si="29"/>
        <v>0</v>
      </c>
      <c r="AM80" s="153">
        <f>V80*AH80</f>
        <v>0</v>
      </c>
      <c r="AN80" s="153">
        <f>V80*AI80</f>
        <v>0</v>
      </c>
      <c r="AO80" s="146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70"/>
      <c r="AI81" s="170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70">
        <f>AI82/4.59554784619832</f>
        <v>0.18151646815172495</v>
      </c>
      <c r="AI82" s="170">
        <f>AG82*1.78699146157709</f>
        <v>0.83416761426418562</v>
      </c>
      <c r="AJ82" s="14">
        <f t="shared" si="4"/>
        <v>24.7836</v>
      </c>
      <c r="AK82" s="14">
        <f t="shared" si="5"/>
        <v>2.9740000000000002</v>
      </c>
      <c r="AL82" s="14">
        <f t="shared" si="29"/>
        <v>0.93359999999999999</v>
      </c>
      <c r="AM82" s="153">
        <f>V82*AH82</f>
        <v>0.3630329363034499</v>
      </c>
      <c r="AN82" s="153">
        <f>V82*AI82</f>
        <v>1.6683352285283712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70"/>
      <c r="AI83" s="170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70">
        <f>AI84/4.59554784619832</f>
        <v>0</v>
      </c>
      <c r="AI84" s="170">
        <f>AG84*1.78699146157709</f>
        <v>0</v>
      </c>
      <c r="AJ84" s="14">
        <f t="shared" si="4"/>
        <v>1063.92</v>
      </c>
      <c r="AK84" s="14">
        <f t="shared" si="5"/>
        <v>192.0266666666667</v>
      </c>
      <c r="AL84" s="14">
        <f t="shared" si="29"/>
        <v>0</v>
      </c>
      <c r="AM84" s="153">
        <f>V84*AH84</f>
        <v>0</v>
      </c>
      <c r="AN84" s="153">
        <f>V84*AI84</f>
        <v>0</v>
      </c>
      <c r="AO84" s="146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70"/>
      <c r="AI85" s="170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70">
        <f>AI86/4.59554784619832</f>
        <v>0</v>
      </c>
      <c r="AI86" s="170">
        <f>AG86*1.78699146157709</f>
        <v>0</v>
      </c>
      <c r="AJ86" s="14">
        <f t="shared" si="4"/>
        <v>0</v>
      </c>
      <c r="AK86" s="14">
        <f t="shared" si="5"/>
        <v>0</v>
      </c>
      <c r="AL86" s="14">
        <f t="shared" si="29"/>
        <v>0</v>
      </c>
      <c r="AM86" s="153">
        <f>V86*AH86</f>
        <v>0</v>
      </c>
      <c r="AN86" s="153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70"/>
      <c r="AI87" s="170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70"/>
      <c r="AI88" s="170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/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70">
        <f>AI89/4.59554784619832</f>
        <v>0</v>
      </c>
      <c r="AI89" s="170">
        <f>AG89*1.78699146157709</f>
        <v>0</v>
      </c>
      <c r="AJ89" s="14">
        <f t="shared" si="4"/>
        <v>887.32659999999998</v>
      </c>
      <c r="AK89" s="14">
        <f t="shared" si="5"/>
        <v>106.47859999999999</v>
      </c>
      <c r="AL89" s="14">
        <f t="shared" si="29"/>
        <v>0</v>
      </c>
      <c r="AM89" s="153">
        <f>V89*AH89</f>
        <v>0</v>
      </c>
      <c r="AN89" s="153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70"/>
      <c r="AI90" s="170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70"/>
      <c r="AI91" s="170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78</v>
      </c>
      <c r="F92" s="51">
        <v>78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212</v>
      </c>
      <c r="W92" s="13">
        <f t="shared" si="43"/>
        <v>2607.6000000000004</v>
      </c>
      <c r="X92" s="13">
        <v>12.3</v>
      </c>
      <c r="Y92" s="13">
        <v>1.4762999999999999</v>
      </c>
      <c r="Z92" s="13">
        <f t="shared" si="44"/>
        <v>312.97559999999999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70">
        <f>AI92/4.59554784619832</f>
        <v>0.1406674857623961</v>
      </c>
      <c r="AI92" s="170">
        <f>AG92*1.78699146157709</f>
        <v>0.64644416122551229</v>
      </c>
      <c r="AJ92" s="14">
        <f t="shared" si="4"/>
        <v>2020.1691999999998</v>
      </c>
      <c r="AK92" s="14">
        <f t="shared" si="5"/>
        <v>242.70819999999998</v>
      </c>
      <c r="AL92" s="14">
        <f t="shared" si="29"/>
        <v>76.690999999999988</v>
      </c>
      <c r="AM92" s="153">
        <f>V92*AH92</f>
        <v>29.821506981627973</v>
      </c>
      <c r="AN92" s="153">
        <f>V92*AI92</f>
        <v>137.04616217980862</v>
      </c>
      <c r="AO92" s="159" t="s">
        <v>3142</v>
      </c>
      <c r="AP92" s="160" t="s">
        <v>3146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70"/>
      <c r="AI93" s="170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70">
        <f>AI94/4.59554784619832</f>
        <v>0.15543222504200407</v>
      </c>
      <c r="AI94" s="170">
        <f>AG94*1.78699146157709</f>
        <v>0.71429622702159445</v>
      </c>
      <c r="AJ94" s="14">
        <f t="shared" si="4"/>
        <v>3979.9317599999999</v>
      </c>
      <c r="AK94" s="14">
        <f t="shared" si="5"/>
        <v>478.15488000000005</v>
      </c>
      <c r="AL94" s="14">
        <f t="shared" si="29"/>
        <v>151.09416000000002</v>
      </c>
      <c r="AM94" s="153">
        <f>V94*AH94</f>
        <v>58.753381065877541</v>
      </c>
      <c r="AN94" s="153">
        <f>V94*AI94</f>
        <v>270.00397381416269</v>
      </c>
      <c r="AO94" s="159" t="s">
        <v>3142</v>
      </c>
      <c r="AP94" s="160" t="s">
        <v>3146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70"/>
      <c r="AI95" s="170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70"/>
      <c r="AI96" s="170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70">
        <v>0.18115999999999999</v>
      </c>
      <c r="AI97" s="170">
        <v>0.83240000000000003</v>
      </c>
      <c r="AJ97" s="14">
        <f t="shared" si="4"/>
        <v>119.80346727272727</v>
      </c>
      <c r="AK97" s="14">
        <f t="shared" si="5"/>
        <v>13.2714</v>
      </c>
      <c r="AL97" s="14">
        <f t="shared" si="29"/>
        <v>4.1921999999999997</v>
      </c>
      <c r="AM97" s="153">
        <f>V97*AH97</f>
        <v>1.6304399999999999</v>
      </c>
      <c r="AN97" s="153">
        <f>V97*AI97</f>
        <v>7.4916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70"/>
      <c r="AI98" s="170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238</v>
      </c>
      <c r="F99" s="24">
        <v>238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268</v>
      </c>
      <c r="W99" s="13">
        <f>V99*X99</f>
        <v>4250.4799999999996</v>
      </c>
      <c r="X99" s="13">
        <v>15.86</v>
      </c>
      <c r="Y99" s="13">
        <v>1.9039999999999999</v>
      </c>
      <c r="Z99" s="13">
        <f>V99*Y99</f>
        <v>510.27199999999999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70">
        <f>AI99/4.59554784619832</f>
        <v>0.19394679469824769</v>
      </c>
      <c r="AI99" s="170">
        <f>AG99*1.78699146157709</f>
        <v>0.8912917746525999</v>
      </c>
      <c r="AJ99" s="14">
        <f t="shared" si="4"/>
        <v>3520.9661333333338</v>
      </c>
      <c r="AK99" s="14">
        <f t="shared" si="5"/>
        <v>423.01120000000003</v>
      </c>
      <c r="AL99" s="14">
        <f t="shared" si="45"/>
        <v>133.66946666666666</v>
      </c>
      <c r="AM99" s="153">
        <f>V99*AH99</f>
        <v>51.977740979130381</v>
      </c>
      <c r="AN99" s="153">
        <f>V99*AI99</f>
        <v>238.86619560689678</v>
      </c>
      <c r="AO99" s="159" t="s">
        <v>3142</v>
      </c>
      <c r="AP99" s="160" t="s">
        <v>3146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70"/>
      <c r="AI100" s="170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154</v>
      </c>
      <c r="F101" s="24">
        <v>154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189</v>
      </c>
      <c r="W101" s="13">
        <f>V101*X101</f>
        <v>2324.7000000000003</v>
      </c>
      <c r="X101" s="13">
        <v>12.3</v>
      </c>
      <c r="Y101" s="13">
        <v>1.4762999999999999</v>
      </c>
      <c r="Z101" s="13">
        <f>V101*Y101</f>
        <v>279.02069999999998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70">
        <f>AI101/4.59554784619832</f>
        <v>0.24255079728860318</v>
      </c>
      <c r="AI101" s="170">
        <f>AG101*1.78699146157709</f>
        <v>1.1146537940733257</v>
      </c>
      <c r="AJ101" s="14">
        <f t="shared" si="4"/>
        <v>3105.2926799999996</v>
      </c>
      <c r="AK101" s="14">
        <f t="shared" si="5"/>
        <v>373.07844</v>
      </c>
      <c r="AL101" s="14">
        <f t="shared" si="45"/>
        <v>117.89063999999999</v>
      </c>
      <c r="AM101" s="153">
        <f>V101*AH101</f>
        <v>45.842100687546001</v>
      </c>
      <c r="AN101" s="153">
        <f>V101*AI101</f>
        <v>210.66956707985855</v>
      </c>
      <c r="AO101" s="159" t="s">
        <v>3142</v>
      </c>
      <c r="AP101" s="160" t="s">
        <v>3146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70"/>
      <c r="AI102" s="170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70">
        <f>AI103/4.59554784619832</f>
        <v>0.29935829692931765</v>
      </c>
      <c r="AI103" s="170">
        <f>AG103*1.78699146157709</f>
        <v>1.3757153766951229</v>
      </c>
      <c r="AJ103" s="14">
        <f t="shared" si="4"/>
        <v>3913.8180499999999</v>
      </c>
      <c r="AK103" s="14">
        <f t="shared" si="5"/>
        <v>470.21555000000001</v>
      </c>
      <c r="AL103" s="14">
        <f t="shared" si="45"/>
        <v>148.58105</v>
      </c>
      <c r="AM103" s="153">
        <f>V103*AH103</f>
        <v>57.776151307358305</v>
      </c>
      <c r="AN103" s="153">
        <f>V103*AI103</f>
        <v>265.51306770215871</v>
      </c>
      <c r="AO103" s="159" t="s">
        <v>3142</v>
      </c>
      <c r="AP103" s="160" t="s">
        <v>3146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70"/>
      <c r="AI104" s="170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70"/>
      <c r="AI105" s="170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70"/>
      <c r="AI106" s="170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>
        <v>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73"/>
      <c r="AI107" s="173"/>
      <c r="AJ107" s="14">
        <f t="shared" si="4"/>
        <v>31.145000000000003</v>
      </c>
      <c r="AK107" s="14">
        <f t="shared" si="5"/>
        <v>5.6213333333333324</v>
      </c>
      <c r="AL107" s="14">
        <f t="shared" si="45"/>
        <v>0</v>
      </c>
      <c r="AM107" s="153">
        <f>V107*AH107</f>
        <v>0</v>
      </c>
      <c r="AN107" s="153">
        <f>V107*AI107</f>
        <v>0</v>
      </c>
      <c r="AO107" s="146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70"/>
      <c r="AI108" s="170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73"/>
      <c r="AI109" s="173"/>
      <c r="AJ109" s="14">
        <f t="shared" si="4"/>
        <v>307.84866666666659</v>
      </c>
      <c r="AK109" s="14">
        <f t="shared" si="5"/>
        <v>55.564166666666672</v>
      </c>
      <c r="AL109" s="14">
        <f t="shared" si="45"/>
        <v>0</v>
      </c>
      <c r="AM109" s="153">
        <f>V109*AH109</f>
        <v>0</v>
      </c>
      <c r="AN109" s="153">
        <f>V109*AI109</f>
        <v>0</v>
      </c>
      <c r="AO109" s="146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-19</v>
      </c>
      <c r="F110" s="24">
        <v>-19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12</v>
      </c>
      <c r="W110" s="13">
        <f t="shared" si="54"/>
        <v>165.72</v>
      </c>
      <c r="X110" s="13">
        <v>13.81</v>
      </c>
      <c r="Y110" s="13">
        <v>1.6581999999999999</v>
      </c>
      <c r="Z110" s="13">
        <f t="shared" si="55"/>
        <v>19.898399999999999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73"/>
      <c r="AI110" s="173"/>
      <c r="AJ110" s="14">
        <f t="shared" si="4"/>
        <v>159.58799999999999</v>
      </c>
      <c r="AK110" s="14">
        <f t="shared" si="5"/>
        <v>28.804000000000002</v>
      </c>
      <c r="AL110" s="14">
        <f t="shared" si="45"/>
        <v>0</v>
      </c>
      <c r="AM110" s="153">
        <f>V110*AH110</f>
        <v>0</v>
      </c>
      <c r="AN110" s="153">
        <f>V110*AI110</f>
        <v>0</v>
      </c>
      <c r="AO110" s="146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70"/>
      <c r="AI111" s="170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-2</v>
      </c>
      <c r="W112" s="13">
        <f t="shared" si="54"/>
        <v>-23.52</v>
      </c>
      <c r="X112" s="13">
        <v>11.76</v>
      </c>
      <c r="Y112" s="13">
        <v>1.4120999999999999</v>
      </c>
      <c r="Z112" s="13">
        <f t="shared" si="55"/>
        <v>-2.8241999999999998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70">
        <v>0.18115999999999999</v>
      </c>
      <c r="AI112" s="170">
        <v>0.83240000000000003</v>
      </c>
      <c r="AJ112" s="14">
        <f t="shared" si="4"/>
        <v>-34.769199999999998</v>
      </c>
      <c r="AK112" s="14">
        <f t="shared" si="5"/>
        <v>-4.1723999999999997</v>
      </c>
      <c r="AL112" s="14">
        <f t="shared" si="45"/>
        <v>-1.2922</v>
      </c>
      <c r="AM112" s="153">
        <f>V112*AH112</f>
        <v>-0.36231999999999998</v>
      </c>
      <c r="AN112" s="153">
        <f>V112*AI112</f>
        <v>-1.6648000000000001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70"/>
      <c r="AI113" s="170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70"/>
      <c r="AI114" s="170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70"/>
      <c r="AI115" s="170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3186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70">
        <f>AI116/4.59554784619832</f>
        <v>0.14068692840037295</v>
      </c>
      <c r="AI116" s="170">
        <f>AG116*1.78699146157709</f>
        <v>0.64653351079859123</v>
      </c>
      <c r="AJ116" s="14">
        <f t="shared" si="4"/>
        <v>2382.38</v>
      </c>
      <c r="AK116" s="14">
        <f t="shared" si="5"/>
        <v>286.22000000000003</v>
      </c>
      <c r="AL116" s="14">
        <f t="shared" si="45"/>
        <v>90.45</v>
      </c>
      <c r="AM116" s="153">
        <f>V116*AH116</f>
        <v>35.171732100093237</v>
      </c>
      <c r="AN116" s="153">
        <f>V116*AI116</f>
        <v>161.63337769964781</v>
      </c>
      <c r="AO116" s="154" t="s">
        <v>3142</v>
      </c>
      <c r="AP116" s="155" t="s">
        <v>3146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0</v>
      </c>
      <c r="F117" s="24">
        <v>0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11</v>
      </c>
      <c r="W117" s="13">
        <f t="shared" si="59"/>
        <v>151.91</v>
      </c>
      <c r="X117" s="13">
        <v>13.81</v>
      </c>
      <c r="Y117" s="13">
        <v>1.6581999999999999</v>
      </c>
      <c r="Z117" s="13">
        <f t="shared" si="60"/>
        <v>18.240199999999998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70">
        <f>AI117/4.59554784619832</f>
        <v>0.17498374179150866</v>
      </c>
      <c r="AI117" s="170">
        <f>AG117*1.78699146157709</f>
        <v>0.80414615770969056</v>
      </c>
      <c r="AJ117" s="14">
        <f t="shared" si="4"/>
        <v>130.24366666666663</v>
      </c>
      <c r="AK117" s="14">
        <f t="shared" si="5"/>
        <v>23.507916666666667</v>
      </c>
      <c r="AL117" s="14">
        <f t="shared" si="45"/>
        <v>4.95</v>
      </c>
      <c r="AM117" s="153">
        <f>V117*AH117</f>
        <v>1.9248211597065952</v>
      </c>
      <c r="AN117" s="153">
        <f>V117*AI117</f>
        <v>8.8456077348065953</v>
      </c>
      <c r="AO117" s="146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70"/>
      <c r="AI118" s="170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73"/>
      <c r="AI119" s="173"/>
      <c r="AJ119" s="14">
        <f t="shared" si="4"/>
        <v>0</v>
      </c>
      <c r="AK119" s="14">
        <f t="shared" si="5"/>
        <v>0</v>
      </c>
      <c r="AL119" s="14">
        <f t="shared" si="45"/>
        <v>0</v>
      </c>
      <c r="AM119" s="153"/>
      <c r="AN119" s="153"/>
      <c r="AO119" s="146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73"/>
      <c r="AI120" s="173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53"/>
      <c r="AN120" s="153"/>
      <c r="AO120" s="154" t="s">
        <v>3142</v>
      </c>
      <c r="AP120" s="155" t="s">
        <v>3146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70">
        <f>AI121/4.59554784619832</f>
        <v>0.24254690876100785</v>
      </c>
      <c r="AI121" s="170">
        <f>AG121*1.78699146157709</f>
        <v>1.11463592415871</v>
      </c>
      <c r="AJ121" s="14">
        <f t="shared" si="4"/>
        <v>3269.5998500000001</v>
      </c>
      <c r="AK121" s="14">
        <f t="shared" si="5"/>
        <v>392.81605000000002</v>
      </c>
      <c r="AL121" s="14">
        <f t="shared" si="45"/>
        <v>124.12625</v>
      </c>
      <c r="AM121" s="153">
        <f>V121*AH121</f>
        <v>48.266834843440563</v>
      </c>
      <c r="AN121" s="153">
        <f>V121*AI121</f>
        <v>221.81254890758331</v>
      </c>
      <c r="AO121" s="146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>
        <v>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70">
        <f>AI122/4.59554784619832</f>
        <v>0.33441337320154985</v>
      </c>
      <c r="AI122" s="170">
        <f>AG122*1.78699146157709</f>
        <v>1.5368126569562974</v>
      </c>
      <c r="AJ122" s="14">
        <f t="shared" si="4"/>
        <v>864.81654000000003</v>
      </c>
      <c r="AK122" s="14">
        <f t="shared" si="5"/>
        <v>95.800849999999997</v>
      </c>
      <c r="AL122" s="14">
        <f t="shared" si="45"/>
        <v>32.68</v>
      </c>
      <c r="AM122" s="153">
        <f>V122*AH122</f>
        <v>12.707708181658894</v>
      </c>
      <c r="AN122" s="153">
        <f>V122*AI122</f>
        <v>58.398880964339305</v>
      </c>
      <c r="AO122" s="146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70"/>
      <c r="AI123" s="170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70">
        <f>AI124/4.59554784619832</f>
        <v>0.16441990849076202</v>
      </c>
      <c r="AI124" s="170">
        <f>AG124*1.78699146157709</f>
        <v>0.75559955633684628</v>
      </c>
      <c r="AJ124" s="14">
        <f t="shared" si="4"/>
        <v>61.513800000000003</v>
      </c>
      <c r="AK124" s="14">
        <f t="shared" si="5"/>
        <v>7.3818000000000001</v>
      </c>
      <c r="AL124" s="14">
        <f t="shared" si="45"/>
        <v>2.5369999999999999</v>
      </c>
      <c r="AM124" s="153">
        <f>V124*AH124</f>
        <v>0.98651945094457205</v>
      </c>
      <c r="AN124" s="153">
        <f>V124*AI124</f>
        <v>4.5335973380210781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customHeight="1">
      <c r="A125" s="37" t="s">
        <v>385</v>
      </c>
      <c r="B125" s="44"/>
      <c r="C125" s="44"/>
      <c r="D125" s="44"/>
      <c r="E125" s="38">
        <f t="shared" si="61"/>
        <v>-25</v>
      </c>
      <c r="F125" s="24">
        <v>-25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0</v>
      </c>
      <c r="W125" s="13">
        <f t="shared" si="63"/>
        <v>0</v>
      </c>
      <c r="X125" s="13">
        <v>15.32</v>
      </c>
      <c r="Y125" s="13">
        <v>1.8401000000000001</v>
      </c>
      <c r="Z125" s="13">
        <f t="shared" si="64"/>
        <v>0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70"/>
      <c r="AI125" s="170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70">
        <f>AI126/4.59554784619832</f>
        <v>0.18664932457760922</v>
      </c>
      <c r="AI126" s="170">
        <f>AG126*1.78699146157709</f>
        <v>0.85775590155700321</v>
      </c>
      <c r="AJ126" s="14">
        <f t="shared" si="4"/>
        <v>126.98222222222221</v>
      </c>
      <c r="AK126" s="14">
        <f t="shared" si="5"/>
        <v>22.919999999999998</v>
      </c>
      <c r="AL126" s="14">
        <f t="shared" si="45"/>
        <v>4.8</v>
      </c>
      <c r="AM126" s="153">
        <f>V126*AH126</f>
        <v>1.8664932457760921</v>
      </c>
      <c r="AN126" s="153">
        <f>V126*AI126</f>
        <v>8.5775590155700314</v>
      </c>
      <c r="AO126" s="146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70"/>
      <c r="AI127" s="170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70">
        <f>AI128/4.59554784619832</f>
        <v>0.28279100907994631</v>
      </c>
      <c r="AI128" s="170">
        <f>AG128*1.78699146157709</f>
        <v>1.2995796127015968</v>
      </c>
      <c r="AJ128" s="14">
        <f t="shared" si="4"/>
        <v>191.23059999999998</v>
      </c>
      <c r="AK128" s="14">
        <f t="shared" si="5"/>
        <v>22.9482</v>
      </c>
      <c r="AL128" s="14">
        <f t="shared" si="45"/>
        <v>7.9996888888888895</v>
      </c>
      <c r="AM128" s="153">
        <f>V128*AH128</f>
        <v>3.1107010998794093</v>
      </c>
      <c r="AN128" s="153">
        <f>V128*AI128</f>
        <v>14.295375739717565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70"/>
      <c r="AI129" s="170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70">
        <f>AI130/4.59554784619832</f>
        <v>0.35382360678175606</v>
      </c>
      <c r="AI130" s="170">
        <f>AG130*1.78699146157709</f>
        <v>1.6260133140800204</v>
      </c>
      <c r="AJ130" s="14">
        <f t="shared" si="4"/>
        <v>69.270500000000013</v>
      </c>
      <c r="AK130" s="14">
        <f t="shared" si="5"/>
        <v>8.3125</v>
      </c>
      <c r="AL130" s="14">
        <f t="shared" ref="AL130:AL161" si="65">IFERROR(V130*AG130,0)</f>
        <v>2.7297499999999997</v>
      </c>
      <c r="AM130" s="153">
        <f>V130*AH130</f>
        <v>1.0614708203452681</v>
      </c>
      <c r="AN130" s="153">
        <f>V130*AI130</f>
        <v>4.8780399422400613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70"/>
      <c r="AI131" s="170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166</v>
      </c>
      <c r="F132" s="24">
        <v>166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195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70">
        <f>AI132/4.59554784619832</f>
        <v>0.14068692840037295</v>
      </c>
      <c r="AI132" s="170">
        <f>AG132*1.78699146157709</f>
        <v>0.64653351079859123</v>
      </c>
      <c r="AJ132" s="14">
        <f t="shared" si="4"/>
        <v>1858.2564</v>
      </c>
      <c r="AK132" s="14">
        <f t="shared" si="5"/>
        <v>223.25160000000002</v>
      </c>
      <c r="AL132" s="14">
        <f t="shared" si="65"/>
        <v>70.551000000000002</v>
      </c>
      <c r="AM132" s="153">
        <f>V132*AH132</f>
        <v>27.433951038072724</v>
      </c>
      <c r="AN132" s="153">
        <f>V132*AI132</f>
        <v>126.07403460572529</v>
      </c>
      <c r="AO132" s="154" t="s">
        <v>3142</v>
      </c>
      <c r="AP132" s="155" t="s">
        <v>3146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70"/>
      <c r="AI133" s="170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73"/>
      <c r="AI134" s="173"/>
      <c r="AJ134" s="14">
        <f t="shared" si="4"/>
        <v>50.792888888888882</v>
      </c>
      <c r="AK134" s="14">
        <f t="shared" si="5"/>
        <v>9.1679999999999993</v>
      </c>
      <c r="AL134" s="14">
        <f t="shared" si="65"/>
        <v>0</v>
      </c>
      <c r="AM134" s="153"/>
      <c r="AN134" s="153"/>
      <c r="AO134" s="146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70">
        <f>AI135/4.59554784619832</f>
        <v>0.19388198590499162</v>
      </c>
      <c r="AI135" s="170">
        <f>AG135*1.78699146157709</f>
        <v>0.89099394274233723</v>
      </c>
      <c r="AJ135" s="14">
        <f t="shared" si="4"/>
        <v>3283.2599999999998</v>
      </c>
      <c r="AK135" s="14">
        <f t="shared" si="5"/>
        <v>394.46</v>
      </c>
      <c r="AL135" s="14">
        <f t="shared" si="65"/>
        <v>124.65</v>
      </c>
      <c r="AM135" s="153">
        <f>V135*AH135</f>
        <v>48.470496476247902</v>
      </c>
      <c r="AN135" s="153">
        <f>V135*AI135</f>
        <v>222.74848568558431</v>
      </c>
      <c r="AO135" s="154" t="s">
        <v>3142</v>
      </c>
      <c r="AP135" s="155" t="s">
        <v>3146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customHeight="1">
      <c r="A136" s="57" t="s">
        <v>417</v>
      </c>
      <c r="B136" s="44"/>
      <c r="C136" s="44"/>
      <c r="D136" s="44"/>
      <c r="E136" s="38">
        <f t="shared" si="66"/>
        <v>0</v>
      </c>
      <c r="F136" s="24">
        <v>0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70"/>
      <c r="AI136" s="170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70"/>
      <c r="AI137" s="170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70"/>
      <c r="AI138" s="170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73"/>
      <c r="AI139" s="173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53"/>
      <c r="AN139" s="153"/>
      <c r="AO139" s="146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70"/>
      <c r="AI140" s="170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254</v>
      </c>
      <c r="F141" s="24">
        <v>254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284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70">
        <f>AI141/4.59554784619832</f>
        <v>0.19354173974039698</v>
      </c>
      <c r="AI141" s="170">
        <f>AG141*1.78699146157709</f>
        <v>0.88943032521345722</v>
      </c>
      <c r="AJ141" s="14">
        <f t="shared" si="4"/>
        <v>3723.2825999999995</v>
      </c>
      <c r="AK141" s="14">
        <f t="shared" si="5"/>
        <v>447.32130000000001</v>
      </c>
      <c r="AL141" s="14">
        <f t="shared" si="65"/>
        <v>141.35390000000001</v>
      </c>
      <c r="AM141" s="153">
        <f>V141*AH141</f>
        <v>54.965854086272742</v>
      </c>
      <c r="AN141" s="153">
        <f>V141*AI141</f>
        <v>252.59821236062186</v>
      </c>
      <c r="AO141" s="159" t="s">
        <v>3142</v>
      </c>
      <c r="AP141" s="160" t="s">
        <v>3146</v>
      </c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175</v>
      </c>
      <c r="F142" s="39">
        <v>175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229</v>
      </c>
      <c r="W142" s="13">
        <f t="shared" si="68"/>
        <v>5141.05</v>
      </c>
      <c r="X142" s="13">
        <v>22.45</v>
      </c>
      <c r="Y142" s="13">
        <v>2.6955</v>
      </c>
      <c r="Z142" s="13">
        <f t="shared" si="70"/>
        <v>617.26949999999999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70">
        <f>AI142/4.59554784619832</f>
        <v>0.21942183515136113</v>
      </c>
      <c r="AI142" s="170">
        <f>AG142*1.78699146157709</f>
        <v>1.0083635419387205</v>
      </c>
      <c r="AJ142" s="14">
        <f t="shared" si="4"/>
        <v>3403.6911200000009</v>
      </c>
      <c r="AK142" s="14">
        <f t="shared" si="5"/>
        <v>408.92529999999999</v>
      </c>
      <c r="AL142" s="14">
        <f t="shared" si="65"/>
        <v>129.22012000000001</v>
      </c>
      <c r="AM142" s="153">
        <f>V142*AH142</f>
        <v>50.247600249661701</v>
      </c>
      <c r="AN142" s="153">
        <f>V142*AI142</f>
        <v>230.91525110396699</v>
      </c>
      <c r="AO142" s="159" t="s">
        <v>3142</v>
      </c>
      <c r="AP142" s="160" t="s">
        <v>3146</v>
      </c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320</v>
      </c>
      <c r="F143" s="39">
        <v>320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367</v>
      </c>
      <c r="W143" s="13">
        <f t="shared" si="68"/>
        <v>7174.85</v>
      </c>
      <c r="X143" s="13">
        <v>19.55</v>
      </c>
      <c r="Y143" s="13">
        <v>2.2999999999999998</v>
      </c>
      <c r="Z143" s="13">
        <f t="shared" si="70"/>
        <v>844.09999999999991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70">
        <f>AI143/4.59554784619832</f>
        <v>0.28348338302123244</v>
      </c>
      <c r="AI143" s="170">
        <f>AG143*1.78699146157709</f>
        <v>1.3027614502762381</v>
      </c>
      <c r="AJ143" s="14">
        <f t="shared" si="4"/>
        <v>7047.5193499999987</v>
      </c>
      <c r="AK143" s="14">
        <f t="shared" si="5"/>
        <v>846.70570000000009</v>
      </c>
      <c r="AL143" s="14">
        <f t="shared" si="65"/>
        <v>267.55217500000003</v>
      </c>
      <c r="AM143" s="153">
        <f>V143*AH143</f>
        <v>104.03840156879231</v>
      </c>
      <c r="AN143" s="153">
        <f>V143*AI143</f>
        <v>478.11345225137939</v>
      </c>
      <c r="AO143" s="159" t="s">
        <v>3142</v>
      </c>
      <c r="AP143" s="160" t="s">
        <v>3146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70"/>
      <c r="AI144" s="170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70"/>
      <c r="AI145" s="170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49</v>
      </c>
      <c r="F146" s="24">
        <v>-51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153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70">
        <f>AI146/4.59554784619832</f>
        <v>0.14140630600551585</v>
      </c>
      <c r="AI146" s="170">
        <f>AG146*1.78699146157709</f>
        <v>0.6498394450025089</v>
      </c>
      <c r="AJ146" s="14">
        <f t="shared" si="4"/>
        <v>1589.9059259999999</v>
      </c>
      <c r="AK146" s="14">
        <f t="shared" si="5"/>
        <v>176.12594999999999</v>
      </c>
      <c r="AL146" s="14">
        <f t="shared" si="65"/>
        <v>55.638450000000006</v>
      </c>
      <c r="AM146" s="153">
        <f>V146*AH146</f>
        <v>21.635164818843926</v>
      </c>
      <c r="AN146" s="153">
        <f>V146*AI146</f>
        <v>99.425435085383867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70"/>
      <c r="AI147" s="170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70">
        <f>AI148/4.59554784619832</f>
        <v>0.18931944685976113</v>
      </c>
      <c r="AI148" s="170">
        <f>AG148*1.78699146157709</f>
        <v>0.8700265762598326</v>
      </c>
      <c r="AJ148" s="14">
        <f t="shared" si="4"/>
        <v>403.46802933333345</v>
      </c>
      <c r="AK148" s="14">
        <f t="shared" si="5"/>
        <v>44.694800000000001</v>
      </c>
      <c r="AL148" s="14">
        <f t="shared" si="65"/>
        <v>14.119133333333334</v>
      </c>
      <c r="AM148" s="153">
        <f>V148*AH148</f>
        <v>5.4902639589330731</v>
      </c>
      <c r="AN148" s="153">
        <f>V148*AI148</f>
        <v>25.230770711535147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70"/>
      <c r="AI149" s="170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6</v>
      </c>
      <c r="F150" s="39">
        <v>6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41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70">
        <f>AI150/4.59554784619832</f>
        <v>0.14846398359110666</v>
      </c>
      <c r="AI150" s="170">
        <f>AG150*1.78699146157709</f>
        <v>0.68227334003013296</v>
      </c>
      <c r="AJ150" s="14">
        <f t="shared" si="4"/>
        <v>412.37389999999999</v>
      </c>
      <c r="AK150" s="14">
        <f t="shared" si="5"/>
        <v>49.544400000000003</v>
      </c>
      <c r="AL150" s="14">
        <f t="shared" si="65"/>
        <v>15.653799999999999</v>
      </c>
      <c r="AM150" s="153">
        <f>V150*AH150</f>
        <v>6.0870233272353733</v>
      </c>
      <c r="AN150" s="153">
        <f>V150*AI150</f>
        <v>27.97320694123545</v>
      </c>
      <c r="AO150" s="154" t="s">
        <v>3142</v>
      </c>
      <c r="AP150" s="155" t="s">
        <v>3146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70">
        <f>AI151/4.59554784619832</f>
        <v>0.16666229273742356</v>
      </c>
      <c r="AI151" s="170">
        <f>AG151*1.78699146157709</f>
        <v>0.76590454043194078</v>
      </c>
      <c r="AJ151" s="14">
        <f t="shared" si="4"/>
        <v>1636.9194999999997</v>
      </c>
      <c r="AK151" s="14">
        <f t="shared" si="5"/>
        <v>196.6635</v>
      </c>
      <c r="AL151" s="14">
        <f t="shared" si="65"/>
        <v>62.146999999999998</v>
      </c>
      <c r="AM151" s="153">
        <f>V151*AH151</f>
        <v>24.166032446926415</v>
      </c>
      <c r="AN151" s="153">
        <f>V151*AI151</f>
        <v>111.05615836263141</v>
      </c>
      <c r="AO151" s="154" t="s">
        <v>3142</v>
      </c>
      <c r="AP151" s="155" t="s">
        <v>3146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70">
        <f>AI152/4.59554784619832</f>
        <v>0.14845620653591593</v>
      </c>
      <c r="AI152" s="170">
        <f>AG152*1.78699146157709</f>
        <v>0.68223760020090141</v>
      </c>
      <c r="AJ152" s="14">
        <f t="shared" si="4"/>
        <v>4847.1462400000009</v>
      </c>
      <c r="AK152" s="14">
        <f t="shared" si="5"/>
        <v>582.34276</v>
      </c>
      <c r="AL152" s="14">
        <f t="shared" si="65"/>
        <v>184.01795999999999</v>
      </c>
      <c r="AM152" s="153">
        <f>V152*AH152</f>
        <v>71.555891550311472</v>
      </c>
      <c r="AN152" s="153">
        <f>V152*AI152</f>
        <v>328.83852329683447</v>
      </c>
      <c r="AO152" s="154" t="s">
        <v>3142</v>
      </c>
      <c r="AP152" s="155" t="s">
        <v>3146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358</v>
      </c>
      <c r="F153" s="39">
        <v>358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410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70">
        <f>AI153/4.59554784619832</f>
        <v>0.16665451568223283</v>
      </c>
      <c r="AI153" s="170">
        <f>AG153*1.78699146157709</f>
        <v>0.76586880060270923</v>
      </c>
      <c r="AJ153" s="14">
        <f t="shared" si="4"/>
        <v>4628.5227999999997</v>
      </c>
      <c r="AK153" s="14">
        <f t="shared" si="5"/>
        <v>556.07479999999998</v>
      </c>
      <c r="AL153" s="14">
        <f t="shared" si="65"/>
        <v>175.71779999999998</v>
      </c>
      <c r="AM153" s="153">
        <f>V153*AH153</f>
        <v>68.328351429715454</v>
      </c>
      <c r="AN153" s="153">
        <f>V153*AI153</f>
        <v>314.00620824711081</v>
      </c>
      <c r="AO153" s="154" t="s">
        <v>3142</v>
      </c>
      <c r="AP153" s="155" t="s">
        <v>3146</v>
      </c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71"/>
      <c r="AI154" s="171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53"/>
      <c r="AN154" s="153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179</v>
      </c>
      <c r="F155" s="82">
        <v>179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209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70">
        <f>AI155/4.59554784619832</f>
        <v>0.28661559199930042</v>
      </c>
      <c r="AI155" s="170">
        <f>AG155*1.78699146157709</f>
        <v>1.3171556664992417</v>
      </c>
      <c r="AJ155" s="14">
        <f t="shared" ref="AJ155" si="71">IFERROR(V155*AE155,0)</f>
        <v>4057.6597599999996</v>
      </c>
      <c r="AK155" s="14">
        <f t="shared" ref="AK155" si="72">IFERROR(V155*AF155,0)</f>
        <v>487.49668000000003</v>
      </c>
      <c r="AL155" s="14">
        <f t="shared" ref="AL155" si="73">IFERROR(V155*AG155,0)</f>
        <v>154.04972000000001</v>
      </c>
      <c r="AM155" s="153">
        <f>V155*AH155</f>
        <v>59.90265872785379</v>
      </c>
      <c r="AN155" s="153">
        <f>V155*AI155</f>
        <v>275.28553429834153</v>
      </c>
      <c r="AO155" s="154" t="s">
        <v>3142</v>
      </c>
      <c r="AP155" s="155" t="s">
        <v>3146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70"/>
      <c r="AI156" s="170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70"/>
      <c r="AI157" s="170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70"/>
      <c r="AI158" s="170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36</v>
      </c>
      <c r="F159" s="51">
        <v>36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91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70">
        <f>AI159/4.59554784619832</f>
        <v>0.24752422408307739</v>
      </c>
      <c r="AI159" s="170">
        <f>AG159*1.78699146157709</f>
        <v>1.1375094148668967</v>
      </c>
      <c r="AJ159" s="14">
        <f t="shared" si="4"/>
        <v>1525.8243</v>
      </c>
      <c r="AK159" s="14">
        <f t="shared" si="5"/>
        <v>183.31495000000001</v>
      </c>
      <c r="AL159" s="14">
        <f t="shared" si="65"/>
        <v>57.926050000000004</v>
      </c>
      <c r="AM159" s="153">
        <f>V159*AH159</f>
        <v>22.524704391560043</v>
      </c>
      <c r="AN159" s="153">
        <f>V159*AI159</f>
        <v>103.5133567528876</v>
      </c>
      <c r="AO159" s="159" t="s">
        <v>3142</v>
      </c>
      <c r="AP159" s="160" t="s">
        <v>3146</v>
      </c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70"/>
      <c r="AI160" s="170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70">
        <f>AI161/4.59554784619832</f>
        <v>0.33228764478274936</v>
      </c>
      <c r="AI161" s="170">
        <f>AG161*1.78699146157709</f>
        <v>1.5270437702996762</v>
      </c>
      <c r="AJ161" s="14">
        <f t="shared" si="4"/>
        <v>5401.9359999999997</v>
      </c>
      <c r="AK161" s="14">
        <f t="shared" si="5"/>
        <v>648.99200000000008</v>
      </c>
      <c r="AL161" s="14">
        <f t="shared" si="65"/>
        <v>205.08800000000002</v>
      </c>
      <c r="AM161" s="153">
        <f>V161*AH161</f>
        <v>79.749034747859852</v>
      </c>
      <c r="AN161" s="153">
        <f>V161*AI161</f>
        <v>366.49050487192227</v>
      </c>
      <c r="AO161" s="159" t="s">
        <v>3142</v>
      </c>
      <c r="AP161" s="160" t="s">
        <v>3146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70"/>
      <c r="AI162" s="170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70"/>
      <c r="AI163" s="170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70"/>
      <c r="AI164" s="170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70">
        <f>AI165/4.59554784619832</f>
        <v>0</v>
      </c>
      <c r="AI165" s="170">
        <f>AG165*1.78699146157709</f>
        <v>0</v>
      </c>
      <c r="AJ165" s="14">
        <f t="shared" si="4"/>
        <v>1860.1686533333336</v>
      </c>
      <c r="AK165" s="14">
        <f t="shared" si="5"/>
        <v>206.06133333333332</v>
      </c>
      <c r="AL165" s="14">
        <f t="shared" si="74"/>
        <v>0</v>
      </c>
      <c r="AM165" s="153">
        <f>V165*AH165</f>
        <v>0</v>
      </c>
      <c r="AN165" s="153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70"/>
      <c r="AI166" s="170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116</v>
      </c>
      <c r="F167" s="51">
        <v>116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138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70">
        <f>AI167/4.59554784619832</f>
        <v>0.13625400694165474</v>
      </c>
      <c r="AI167" s="170">
        <f>AG167*1.78699146157709</f>
        <v>0.62616180813661237</v>
      </c>
      <c r="AJ167" s="14">
        <f t="shared" si="4"/>
        <v>1273.6204</v>
      </c>
      <c r="AK167" s="14">
        <f t="shared" si="5"/>
        <v>153.01439999999999</v>
      </c>
      <c r="AL167" s="14">
        <f t="shared" si="74"/>
        <v>48.355199999999996</v>
      </c>
      <c r="AM167" s="153">
        <f t="shared" ref="AM167:AM172" si="79">V167*AH167</f>
        <v>18.803052957948353</v>
      </c>
      <c r="AN167" s="153">
        <f t="shared" ref="AN167:AN172" si="80">V167*AI167</f>
        <v>86.410329522852507</v>
      </c>
      <c r="AO167" s="159" t="s">
        <v>3142</v>
      </c>
      <c r="AP167" s="160" t="s">
        <v>3146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70">
        <f>AI168/4.59554784619832</f>
        <v>0.18260525587842769</v>
      </c>
      <c r="AI168" s="170">
        <f>AG168*1.78699146157709</f>
        <v>0.83917119035660148</v>
      </c>
      <c r="AJ168" s="14">
        <f t="shared" si="4"/>
        <v>3117.0720000000001</v>
      </c>
      <c r="AK168" s="14">
        <f t="shared" si="5"/>
        <v>374.48879999999997</v>
      </c>
      <c r="AL168" s="14">
        <f t="shared" si="74"/>
        <v>118.33919999999999</v>
      </c>
      <c r="AM168" s="153">
        <f t="shared" si="79"/>
        <v>46.016524481363774</v>
      </c>
      <c r="AN168" s="153">
        <f t="shared" si="80"/>
        <v>211.47113996986357</v>
      </c>
      <c r="AO168" s="159" t="s">
        <v>3142</v>
      </c>
      <c r="AP168" s="160" t="s">
        <v>3146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324</v>
      </c>
      <c r="F169" s="51">
        <v>74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324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70"/>
      <c r="AI169" s="170"/>
      <c r="AJ169" s="14">
        <f t="shared" si="4"/>
        <v>3366.8693279999993</v>
      </c>
      <c r="AK169" s="14">
        <f t="shared" si="5"/>
        <v>372.96935999999999</v>
      </c>
      <c r="AL169" s="14">
        <f t="shared" si="74"/>
        <v>0</v>
      </c>
      <c r="AM169" s="153">
        <f t="shared" si="79"/>
        <v>0</v>
      </c>
      <c r="AN169" s="153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190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245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70">
        <f>AI170/4.59554784619832</f>
        <v>0.18260525587842771</v>
      </c>
      <c r="AI170" s="170">
        <f>AG170*1.78699146157709</f>
        <v>0.83917119035660159</v>
      </c>
      <c r="AJ170" s="14">
        <f t="shared" si="4"/>
        <v>3030.4968749999998</v>
      </c>
      <c r="AK170" s="14">
        <f t="shared" si="5"/>
        <v>364.08837499999993</v>
      </c>
      <c r="AL170" s="14">
        <f t="shared" si="74"/>
        <v>115.05200000000001</v>
      </c>
      <c r="AM170" s="153">
        <f t="shared" si="79"/>
        <v>44.73828769021479</v>
      </c>
      <c r="AN170" s="153">
        <f t="shared" si="80"/>
        <v>205.59694163736739</v>
      </c>
      <c r="AO170" s="154" t="s">
        <v>3142</v>
      </c>
      <c r="AP170" s="155" t="s">
        <v>3146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customHeight="1">
      <c r="A171" s="83" t="s">
        <v>492</v>
      </c>
      <c r="B171" s="44"/>
      <c r="C171" s="44" t="s">
        <v>42</v>
      </c>
      <c r="D171" s="44"/>
      <c r="E171" s="38"/>
      <c r="F171" s="51">
        <v>0</v>
      </c>
      <c r="G171" s="13"/>
      <c r="H171" s="25" t="s">
        <v>42</v>
      </c>
      <c r="I171" s="26"/>
      <c r="J171" s="45" t="s">
        <v>493</v>
      </c>
      <c r="K171" s="30" t="s">
        <v>3159</v>
      </c>
      <c r="L171" s="29"/>
      <c r="M171" s="30" t="s">
        <v>3159</v>
      </c>
      <c r="N171" s="30" t="e">
        <f>IF(K171="","",VLOOKUP(K171,'Inventário+Enviado+pela+Amazon+'!$C$1:$G$536,5,0))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70"/>
      <c r="AI171" s="170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53">
        <f t="shared" si="79"/>
        <v>0</v>
      </c>
      <c r="AN171" s="153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107</v>
      </c>
      <c r="F172" s="72">
        <v>107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30" t="str">
        <f>IF(K172="","",VLOOKUP(K172,'Inventário+Enviado+pela+Amazon+'!$C$1:$G$536,5,0))</f>
        <v/>
      </c>
      <c r="O172" s="31" t="str">
        <f>IF(M172="","",VLOOKUP(M172,'Estoque FULL '!$A:$D,3,0))</f>
        <v/>
      </c>
      <c r="P172" s="31"/>
      <c r="Q172" s="40">
        <f>V173*P173</f>
        <v>-54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53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70">
        <f>AI172/4.59554784619832</f>
        <v>0.40493182114352783</v>
      </c>
      <c r="AI172" s="170">
        <f>AG172*1.78699146157709</f>
        <v>1.8608835585133028</v>
      </c>
      <c r="AJ172" s="14">
        <f t="shared" si="4"/>
        <v>1453.7793999999999</v>
      </c>
      <c r="AK172" s="14">
        <f t="shared" si="5"/>
        <v>174.65885</v>
      </c>
      <c r="AL172" s="14">
        <f t="shared" si="74"/>
        <v>55.191549999999999</v>
      </c>
      <c r="AM172" s="153">
        <f t="shared" si="79"/>
        <v>21.461386520606975</v>
      </c>
      <c r="AN172" s="153">
        <f t="shared" si="80"/>
        <v>98.626828601205048</v>
      </c>
      <c r="AO172" s="159" t="s">
        <v>3142</v>
      </c>
      <c r="AP172" s="160" t="s">
        <v>3146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customHeight="1">
      <c r="A173" s="84" t="s">
        <v>495</v>
      </c>
      <c r="B173" s="44"/>
      <c r="C173" s="44" t="s">
        <v>42</v>
      </c>
      <c r="D173" s="44"/>
      <c r="E173" s="38"/>
      <c r="F173" s="24">
        <v>-36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81">I173+F173+S173+T173+U173</f>
        <v>-27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70"/>
      <c r="AI173" s="170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70"/>
      <c r="AI174" s="170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70"/>
      <c r="AI175" s="170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70"/>
      <c r="AI176" s="170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70"/>
      <c r="AI177" s="170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70"/>
      <c r="AI178" s="170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70"/>
      <c r="AI179" s="170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70"/>
      <c r="AI180" s="170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70"/>
      <c r="AI181" s="170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70">
        <f>AI182/4.59554784619832</f>
        <v>0.16837324487938499</v>
      </c>
      <c r="AI182" s="170">
        <f>AG182*1.78699146157709</f>
        <v>0.77376730286287998</v>
      </c>
      <c r="AJ182" s="14">
        <f t="shared" si="4"/>
        <v>627.61599999999999</v>
      </c>
      <c r="AK182" s="14">
        <f t="shared" si="5"/>
        <v>75.316999999999993</v>
      </c>
      <c r="AL182" s="14">
        <f t="shared" si="74"/>
        <v>23.815000000000001</v>
      </c>
      <c r="AM182" s="153">
        <f>V182*AH182</f>
        <v>9.260528468366175</v>
      </c>
      <c r="AN182" s="153">
        <f>V182*AI182</f>
        <v>42.5572016574584</v>
      </c>
      <c r="AO182" s="146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70"/>
      <c r="AI183" s="170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81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70">
        <f>AI184/4.59554784619832</f>
        <v>0.18808807978789496</v>
      </c>
      <c r="AI184" s="170">
        <f>AG184*1.78699146157709</f>
        <v>0.86436776996483844</v>
      </c>
      <c r="AJ184" s="14">
        <f t="shared" ref="AJ184:AJ289" si="84">IFERROR(V184*AE184,0)</f>
        <v>382.45799999999997</v>
      </c>
      <c r="AK184" s="14">
        <f t="shared" ref="AK184:AK289" si="85">IFERROR(V184*AF184,0)</f>
        <v>45.893999999999991</v>
      </c>
      <c r="AL184" s="14">
        <f t="shared" si="74"/>
        <v>14.510999999999999</v>
      </c>
      <c r="AM184" s="153">
        <f>V184*AH184</f>
        <v>5.6426423936368488</v>
      </c>
      <c r="AN184" s="153">
        <f>V184*AI184</f>
        <v>25.931033098945154</v>
      </c>
      <c r="AO184" s="146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70"/>
      <c r="AI185" s="170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-34</v>
      </c>
      <c r="F186" s="51">
        <v>-34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81"/>
        <v>15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70">
        <f>AI186/4.59554784619832</f>
        <v>0.14957221395578624</v>
      </c>
      <c r="AI186" s="170">
        <f>AG186*1.78699146157709</f>
        <v>0.68736626569562775</v>
      </c>
      <c r="AJ186" s="14">
        <f t="shared" si="84"/>
        <v>164.89059</v>
      </c>
      <c r="AK186" s="14">
        <f t="shared" si="85"/>
        <v>18.266250000000003</v>
      </c>
      <c r="AL186" s="14">
        <f t="shared" si="74"/>
        <v>5.769750000000001</v>
      </c>
      <c r="AM186" s="153">
        <f>V186*AH186</f>
        <v>2.2435832093367933</v>
      </c>
      <c r="AN186" s="153">
        <f>V186*AI186</f>
        <v>10.310493985434416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70"/>
      <c r="AI187" s="170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-3</v>
      </c>
      <c r="F188" s="51">
        <v>-3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81"/>
        <v>26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70">
        <f>AI188/4.59554784619832</f>
        <v>0.18813807514269254</v>
      </c>
      <c r="AI188" s="170">
        <f>AG188*1.78699146157709</f>
        <v>0.86459752600989837</v>
      </c>
      <c r="AJ188" s="14">
        <f t="shared" si="84"/>
        <v>359.49680000000001</v>
      </c>
      <c r="AK188" s="14">
        <f t="shared" si="85"/>
        <v>39.823828571428571</v>
      </c>
      <c r="AL188" s="14">
        <f t="shared" si="74"/>
        <v>12.579542857142858</v>
      </c>
      <c r="AM188" s="153">
        <f>V188*AH188</f>
        <v>4.8915899537100058</v>
      </c>
      <c r="AN188" s="153">
        <f>V188*AI188</f>
        <v>22.479535676257356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70"/>
      <c r="AI189" s="170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106</v>
      </c>
      <c r="F190" s="24">
        <v>106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81"/>
        <v>125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70">
        <f>AI190/4.59554784619832</f>
        <v>0.22270893714531123</v>
      </c>
      <c r="AI190" s="170">
        <f>AG190*1.78699146157709</f>
        <v>1.0234695764272521</v>
      </c>
      <c r="AJ190" s="14">
        <f t="shared" si="84"/>
        <v>1885.7166666666667</v>
      </c>
      <c r="AK190" s="14">
        <f t="shared" si="85"/>
        <v>226.55</v>
      </c>
      <c r="AL190" s="14">
        <f t="shared" si="74"/>
        <v>71.591666666666669</v>
      </c>
      <c r="AM190" s="153">
        <f>V190*AH190</f>
        <v>27.838617143163905</v>
      </c>
      <c r="AN190" s="153">
        <f>V190*AI190</f>
        <v>127.93369705340652</v>
      </c>
      <c r="AO190" s="154" t="s">
        <v>3142</v>
      </c>
      <c r="AP190" s="155" t="s">
        <v>3146</v>
      </c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144</v>
      </c>
      <c r="F191" s="39">
        <v>144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81"/>
        <v>191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70">
        <f>AI191/4.59554784619832</f>
        <v>0.27011268088456353</v>
      </c>
      <c r="AI191" s="170">
        <f>AG191*1.78699146157709</f>
        <v>1.24131574886991</v>
      </c>
      <c r="AJ191" s="14">
        <f t="shared" si="84"/>
        <v>3494.8110399999996</v>
      </c>
      <c r="AK191" s="14">
        <f t="shared" si="85"/>
        <v>419.87148000000002</v>
      </c>
      <c r="AL191" s="14">
        <f t="shared" si="74"/>
        <v>132.67624000000001</v>
      </c>
      <c r="AM191" s="153">
        <f>V191*AH191</f>
        <v>51.591522048951632</v>
      </c>
      <c r="AN191" s="153">
        <f>V191*AI191</f>
        <v>237.0913080341528</v>
      </c>
      <c r="AO191" s="154" t="s">
        <v>3142</v>
      </c>
      <c r="AP191" s="155" t="s">
        <v>3146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226</v>
      </c>
      <c r="F192" s="24">
        <v>226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81"/>
        <v>273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70">
        <f>AI192/4.59554784619832</f>
        <v>0.33228023806352003</v>
      </c>
      <c r="AI192" s="170">
        <f>AG192*1.78699146157709</f>
        <v>1.5270097323670746</v>
      </c>
      <c r="AJ192" s="14">
        <f t="shared" si="84"/>
        <v>6144.723</v>
      </c>
      <c r="AK192" s="14">
        <f t="shared" si="85"/>
        <v>738.23880000000008</v>
      </c>
      <c r="AL192" s="14">
        <f t="shared" si="74"/>
        <v>233.2824</v>
      </c>
      <c r="AM192" s="153">
        <f>V192*AH192</f>
        <v>90.712504991340964</v>
      </c>
      <c r="AN192" s="153">
        <f>V192*AI192</f>
        <v>416.87365693621138</v>
      </c>
      <c r="AO192" s="154" t="s">
        <v>3142</v>
      </c>
      <c r="AP192" s="155" t="s">
        <v>3146</v>
      </c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70"/>
      <c r="AI193" s="170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0</v>
      </c>
      <c r="F194" s="39"/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81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71"/>
      <c r="AI194" s="171"/>
      <c r="AJ194" s="14">
        <f>IFERROR(V194*AE195,0)</f>
        <v>1125.4155000000001</v>
      </c>
      <c r="AK194" s="14">
        <f>IFERROR(V194*AF195,0)</f>
        <v>135.21200000000002</v>
      </c>
      <c r="AL194" s="14">
        <f>IFERROR(V194*AG195,0)</f>
        <v>42.724000000000004</v>
      </c>
      <c r="AM194" s="153">
        <f>V194*AH194</f>
        <v>0</v>
      </c>
      <c r="AN194" s="153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48</v>
      </c>
      <c r="F195" s="24">
        <v>48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81"/>
        <v>68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70">
        <f>AI195/4.59554784619832</f>
        <v>0.30206082360809761</v>
      </c>
      <c r="AI195" s="170">
        <f>AG195*1.78699146157709</f>
        <v>1.3881349673530836</v>
      </c>
      <c r="AJ195" s="14">
        <f t="shared" si="84"/>
        <v>1391.4228000000001</v>
      </c>
      <c r="AK195" s="14">
        <f t="shared" si="85"/>
        <v>167.1712</v>
      </c>
      <c r="AL195" s="14">
        <f t="shared" ref="AL195:AL205" si="88">IFERROR(V195*AG195,0)</f>
        <v>52.822400000000002</v>
      </c>
      <c r="AM195" s="153">
        <f>V195*AH195</f>
        <v>20.540136005350636</v>
      </c>
      <c r="AN195" s="153">
        <f>V195*AI195</f>
        <v>94.39317778000968</v>
      </c>
      <c r="AO195" s="154" t="s">
        <v>3142</v>
      </c>
      <c r="AP195" s="155" t="s">
        <v>3146</v>
      </c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18</v>
      </c>
      <c r="F196" s="24">
        <v>18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81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70">
        <f>AI196/4.59554784619832</f>
        <v>1.0062148432151052</v>
      </c>
      <c r="AI196" s="170">
        <f>AG196*1.78699146157709</f>
        <v>4.6241084555499574</v>
      </c>
      <c r="AJ196" s="14">
        <f t="shared" si="84"/>
        <v>934.37975999999992</v>
      </c>
      <c r="AK196" s="14">
        <f t="shared" si="85"/>
        <v>103.506</v>
      </c>
      <c r="AL196" s="14">
        <f t="shared" si="88"/>
        <v>103.506</v>
      </c>
      <c r="AM196" s="153">
        <f>V196*AH196</f>
        <v>40.248593728604206</v>
      </c>
      <c r="AN196" s="153">
        <f>V196*AI196</f>
        <v>184.9643382219983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81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70"/>
      <c r="AI197" s="170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70"/>
      <c r="AI198" s="170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70"/>
      <c r="AI199" s="170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89" t="s">
        <v>3151</v>
      </c>
      <c r="B200" s="62"/>
      <c r="C200" s="62"/>
      <c r="D200" s="62"/>
      <c r="E200" s="24">
        <v>5000</v>
      </c>
      <c r="F200" s="24">
        <v>4535</v>
      </c>
      <c r="G200" s="63"/>
      <c r="H200" s="25"/>
      <c r="I200" s="26"/>
      <c r="J200" s="27"/>
      <c r="K200" s="28"/>
      <c r="L200" s="29"/>
      <c r="M200" s="30" t="s">
        <v>3183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4535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70">
        <f>AI200/4.59554784619832</f>
        <v>5.0129407860591564E-2</v>
      </c>
      <c r="AI200" s="170">
        <f>AG200*0.853229971573847</f>
        <v>0.23037209232493869</v>
      </c>
      <c r="AJ200" s="14">
        <f t="shared" ref="AJ200" si="90">IFERROR(V200*AE200,0)</f>
        <v>18548.149999999998</v>
      </c>
      <c r="AK200" s="14">
        <f t="shared" ref="AK200" si="91">IFERROR(V200*AF200,0)</f>
        <v>3355.9</v>
      </c>
      <c r="AL200" s="14">
        <f t="shared" si="88"/>
        <v>1224.45</v>
      </c>
      <c r="AM200" s="170">
        <f>AN200/4.59554784619832</f>
        <v>227.33686464778273</v>
      </c>
      <c r="AN200" s="170">
        <f>AL200*0.853229971573847</f>
        <v>1044.7374386935969</v>
      </c>
      <c r="AO200" s="154" t="s">
        <v>3142</v>
      </c>
      <c r="AP200" s="155" t="s">
        <v>3146</v>
      </c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89" t="s">
        <v>3150</v>
      </c>
      <c r="B201" s="62"/>
      <c r="C201" s="62"/>
      <c r="D201" s="62"/>
      <c r="E201" s="24">
        <v>5000</v>
      </c>
      <c r="F201" s="24">
        <v>4605</v>
      </c>
      <c r="G201" s="63"/>
      <c r="H201" s="25"/>
      <c r="I201" s="26"/>
      <c r="J201" s="27"/>
      <c r="K201" s="28"/>
      <c r="L201" s="29"/>
      <c r="M201" s="30" t="s">
        <v>3184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4605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70">
        <f>AI201/4.59554784619832</f>
        <v>7.426578942309861E-2</v>
      </c>
      <c r="AI201" s="170">
        <f>AG201*0.853229971573847</f>
        <v>0.3412919886295388</v>
      </c>
      <c r="AJ201" s="14">
        <f t="shared" si="84"/>
        <v>27583.95</v>
      </c>
      <c r="AK201" s="14">
        <f t="shared" si="85"/>
        <v>4973.4000000000005</v>
      </c>
      <c r="AL201" s="14">
        <f t="shared" si="88"/>
        <v>1842</v>
      </c>
      <c r="AM201" s="170">
        <f>AN201/4.59554784619832</f>
        <v>341.99396029336907</v>
      </c>
      <c r="AN201" s="170">
        <f>AL201*0.853229971573847</f>
        <v>1571.649607639026</v>
      </c>
      <c r="AO201" s="154" t="s">
        <v>3142</v>
      </c>
      <c r="AP201" s="155" t="s">
        <v>3146</v>
      </c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89" t="s">
        <v>3141</v>
      </c>
      <c r="B202" s="62"/>
      <c r="C202" s="62"/>
      <c r="D202" s="62"/>
      <c r="E202" s="38">
        <f t="shared" si="89"/>
        <v>4655</v>
      </c>
      <c r="F202" s="24">
        <v>4655</v>
      </c>
      <c r="G202" s="63"/>
      <c r="H202" s="25"/>
      <c r="I202" s="26"/>
      <c r="J202" s="27"/>
      <c r="K202" s="28"/>
      <c r="L202" s="29"/>
      <c r="M202" s="30" t="s">
        <v>3185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4655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71">
        <v>9.0460000000000002E-3</v>
      </c>
      <c r="AI202" s="170">
        <v>4.1563999999999997E-2</v>
      </c>
      <c r="AJ202" s="14">
        <f t="shared" si="84"/>
        <v>3398.15</v>
      </c>
      <c r="AK202" s="14">
        <f t="shared" si="85"/>
        <v>605.15</v>
      </c>
      <c r="AL202" s="14">
        <f t="shared" si="88"/>
        <v>232.75</v>
      </c>
      <c r="AM202" s="153">
        <f>V202*AH202</f>
        <v>42.10913</v>
      </c>
      <c r="AN202" s="153">
        <f>V202*AI202</f>
        <v>193.48041999999998</v>
      </c>
      <c r="AO202" s="13" t="s">
        <v>3142</v>
      </c>
      <c r="AP202" s="152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89" t="s">
        <v>3152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70">
        <f>AI203/4.59554784619832</f>
        <v>0.10725596048713895</v>
      </c>
      <c r="AI203" s="170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53">
        <f>V203*AH203</f>
        <v>80.441970365354209</v>
      </c>
      <c r="AN203" s="153">
        <f>V203*AI203</f>
        <v>369.67492365645262</v>
      </c>
      <c r="AO203" s="13" t="s">
        <v>3142</v>
      </c>
      <c r="AP203" s="152">
        <v>45999</v>
      </c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89" t="s">
        <v>3153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70">
        <f>AI204/4.59554784619832</f>
        <v>0.15027992597814299</v>
      </c>
      <c r="AI204" s="170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53">
        <f>V204*AH204</f>
        <v>150.27992597814298</v>
      </c>
      <c r="AN204" s="153">
        <f>V204*AI204</f>
        <v>690.61859015569803</v>
      </c>
      <c r="AO204" s="13" t="s">
        <v>3142</v>
      </c>
      <c r="AP204" s="152">
        <v>45999</v>
      </c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89" t="s">
        <v>3154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70">
        <f>AI205/4.59554784619832</f>
        <v>0.20697174192289527</v>
      </c>
      <c r="AI205" s="170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53">
        <f>V205*AH205</f>
        <v>165.57739353831622</v>
      </c>
      <c r="AN205" s="153">
        <f>V205*AI205</f>
        <v>760.91883425414073</v>
      </c>
      <c r="AO205" s="13" t="s">
        <v>3142</v>
      </c>
      <c r="AP205" s="152">
        <v>45999</v>
      </c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89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70"/>
      <c r="AI206" s="170"/>
      <c r="AJ206" s="14"/>
      <c r="AK206" s="14"/>
      <c r="AL206" s="14"/>
      <c r="AM206" s="14"/>
      <c r="AN206" s="14"/>
      <c r="AO206" s="13"/>
      <c r="AP206" s="152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89" t="s">
        <v>3155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70">
        <f>AI207/4.59554784619832</f>
        <v>0.15500967170997421</v>
      </c>
      <c r="AI207" s="170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53">
        <f>V207*AH207</f>
        <v>46.50290151299226</v>
      </c>
      <c r="AN207" s="153">
        <f>V207*AI207</f>
        <v>213.70630889000418</v>
      </c>
      <c r="AO207" s="13" t="s">
        <v>3142</v>
      </c>
      <c r="AP207" s="152">
        <v>45999</v>
      </c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89" t="s">
        <v>3157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70">
        <f>AI208/4.59554784619832</f>
        <v>0.21184698339558647</v>
      </c>
      <c r="AI208" s="170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53">
        <f>V208*AH208</f>
        <v>42.369396679117294</v>
      </c>
      <c r="AN208" s="153">
        <f>V208*AI208</f>
        <v>194.71058965343971</v>
      </c>
      <c r="AO208" s="13" t="s">
        <v>3142</v>
      </c>
      <c r="AP208" s="152">
        <v>45999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89" t="s">
        <v>3156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70">
        <f>AI209/4.59554784619832</f>
        <v>8.2537886739256952E-2</v>
      </c>
      <c r="AI209" s="170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53">
        <f>V209*AH209</f>
        <v>41.268943369628474</v>
      </c>
      <c r="AN209" s="153">
        <f>V209*AI209</f>
        <v>189.65340381717658</v>
      </c>
      <c r="AO209" s="13" t="s">
        <v>3142</v>
      </c>
      <c r="AP209" s="152">
        <v>45999</v>
      </c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70"/>
      <c r="AI210" s="170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customHeight="1">
      <c r="A211" s="90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70"/>
      <c r="AI211" s="170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customHeight="1">
      <c r="A212" s="90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70"/>
      <c r="AI212" s="170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customHeight="1">
      <c r="A213" s="90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9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70"/>
      <c r="AI213" s="170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70"/>
      <c r="AI214" s="170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1" t="s">
        <v>561</v>
      </c>
      <c r="B215" s="91"/>
      <c r="C215" s="91"/>
      <c r="D215" s="91"/>
      <c r="E215" s="38">
        <f t="shared" ref="E215:E255" si="100">F215+I215</f>
        <v>47555</v>
      </c>
      <c r="F215" s="24">
        <v>47555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47555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70">
        <f>AI215/4.59554784619832</f>
        <v>7.3006683120551037E-3</v>
      </c>
      <c r="AI215" s="170">
        <f>AG215*0.838764263431829</f>
        <v>3.3550570537273158E-2</v>
      </c>
      <c r="AJ215" s="14">
        <f t="shared" si="84"/>
        <v>29484.1</v>
      </c>
      <c r="AK215" s="14">
        <f t="shared" si="85"/>
        <v>5231.05</v>
      </c>
      <c r="AL215" s="14">
        <f t="shared" si="98"/>
        <v>1902.2</v>
      </c>
      <c r="AM215" s="153">
        <f>V215*AH215</f>
        <v>347.18328157978044</v>
      </c>
      <c r="AN215" s="153">
        <f>V215*AI215</f>
        <v>1595.4973819000249</v>
      </c>
      <c r="AO215" s="154" t="s">
        <v>3142</v>
      </c>
      <c r="AP215" s="155" t="s">
        <v>3146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/>
      <c r="G216" s="13"/>
      <c r="H216" s="92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9"/>
        <v>30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70"/>
      <c r="AI216" s="170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53"/>
      <c r="AN216" s="153"/>
      <c r="AO216" s="154" t="s">
        <v>3142</v>
      </c>
      <c r="AP216" s="155" t="s">
        <v>3146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customHeight="1">
      <c r="A217" s="74" t="s">
        <v>565</v>
      </c>
      <c r="B217" s="13"/>
      <c r="C217" s="13"/>
      <c r="D217" s="74" t="s">
        <v>71</v>
      </c>
      <c r="E217" s="38">
        <f t="shared" si="100"/>
        <v>0</v>
      </c>
      <c r="F217" s="24">
        <v>0</v>
      </c>
      <c r="G217" s="13"/>
      <c r="H217" s="92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30" t="str">
        <f>IF(K217="","",VLOOKUP(K217,'Inventário+Enviado+pela+Amazon+'!$C$1:$G$536,5,0))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0</v>
      </c>
      <c r="U217" s="93"/>
      <c r="V217" s="42">
        <f t="shared" si="99"/>
        <v>0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70"/>
      <c r="AI217" s="170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53"/>
      <c r="AN217" s="153"/>
      <c r="AO217" s="154" t="s">
        <v>3142</v>
      </c>
      <c r="AP217" s="155" t="s">
        <v>3146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/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9"/>
        <v>120</v>
      </c>
      <c r="W218" s="13">
        <f t="shared" ref="W218:W219" si="103">V218*X218</f>
        <v>2346</v>
      </c>
      <c r="X218" s="13">
        <v>19.55</v>
      </c>
      <c r="Y218" s="13">
        <v>2.2999999999999998</v>
      </c>
      <c r="Z218" s="13">
        <f t="shared" ref="Z218:Z219" si="104">V218*Y218</f>
        <v>276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70"/>
      <c r="AI218" s="170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53"/>
      <c r="AN218" s="153"/>
      <c r="AO218" s="154" t="s">
        <v>3142</v>
      </c>
      <c r="AP218" s="155" t="s">
        <v>3146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70"/>
      <c r="AI219" s="170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10</v>
      </c>
      <c r="F220" s="24">
        <v>10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10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70">
        <f>AI220/4.59554784619832</f>
        <v>0</v>
      </c>
      <c r="AI220" s="170"/>
      <c r="AJ220" s="14">
        <f t="shared" si="84"/>
        <v>56.468000000000004</v>
      </c>
      <c r="AK220" s="14">
        <f t="shared" si="85"/>
        <v>10.164239999999999</v>
      </c>
      <c r="AL220" s="14">
        <f t="shared" si="98"/>
        <v>0</v>
      </c>
      <c r="AM220" s="153">
        <f>V220*AH220</f>
        <v>0</v>
      </c>
      <c r="AN220" s="153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70"/>
      <c r="AI221" s="170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70"/>
      <c r="AI222" s="170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customHeight="1">
      <c r="A223" s="44" t="s">
        <v>581</v>
      </c>
      <c r="B223" s="44"/>
      <c r="C223" s="44"/>
      <c r="D223" s="44"/>
      <c r="E223" s="38">
        <f t="shared" si="100"/>
        <v>0</v>
      </c>
      <c r="F223" s="24">
        <v>0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9"/>
        <v>41</v>
      </c>
      <c r="W223" s="13">
        <f t="shared" si="105"/>
        <v>982.36</v>
      </c>
      <c r="X223" s="13">
        <v>23.96</v>
      </c>
      <c r="Y223" s="13">
        <v>2.835</v>
      </c>
      <c r="Z223" s="13">
        <f t="shared" si="106"/>
        <v>116.235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70"/>
      <c r="AI223" s="170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70"/>
      <c r="AI224" s="170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70"/>
      <c r="AI225" s="170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70"/>
      <c r="AI226" s="170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70"/>
      <c r="AI227" s="170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70"/>
      <c r="AI228" s="170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customHeight="1">
      <c r="A229" s="44" t="s">
        <v>591</v>
      </c>
      <c r="B229" s="44"/>
      <c r="C229" s="44"/>
      <c r="D229" s="44"/>
      <c r="E229" s="38">
        <f t="shared" si="100"/>
        <v>-20</v>
      </c>
      <c r="F229" s="24">
        <v>-20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-4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70"/>
      <c r="AI229" s="170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70"/>
      <c r="AI230" s="170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2" si="107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70"/>
      <c r="AI231" s="170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70</v>
      </c>
      <c r="F232" s="39">
        <v>70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70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72">
        <v>3.0041333333333302</v>
      </c>
      <c r="AI232" s="172">
        <v>13.804933333333301</v>
      </c>
      <c r="AJ232" s="14">
        <f t="shared" si="84"/>
        <v>15604.679999999998</v>
      </c>
      <c r="AK232" s="14">
        <f t="shared" si="85"/>
        <v>2811.8720000000003</v>
      </c>
      <c r="AL232" s="14">
        <f t="shared" si="98"/>
        <v>0</v>
      </c>
      <c r="AM232" s="153">
        <f>V232*AH232</f>
        <v>210.2893333333331</v>
      </c>
      <c r="AN232" s="153">
        <f>V232*AI232</f>
        <v>966.34533333333104</v>
      </c>
      <c r="AO232" s="154" t="s">
        <v>3142</v>
      </c>
      <c r="AP232" s="155" t="s">
        <v>3146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4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70">
        <v>3.0041333333333302</v>
      </c>
      <c r="AI233" s="170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53">
        <f>V233*AH233</f>
        <v>93.128133333333238</v>
      </c>
      <c r="AN233" s="153">
        <f>V233*AI233</f>
        <v>427.95293333333234</v>
      </c>
      <c r="AO233" s="154" t="s">
        <v>3142</v>
      </c>
      <c r="AP233" s="155" t="s">
        <v>3146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54" customFormat="1" ht="19.5" customHeight="1">
      <c r="F234" s="154">
        <v>0</v>
      </c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5"/>
      <c r="AI234" s="175"/>
    </row>
    <row r="235" spans="1:62" ht="19.5" customHeight="1">
      <c r="A235" s="94" t="s">
        <v>3147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70">
        <f>AI235/4.59554784619832</f>
        <v>9.1258353900688797E-4</v>
      </c>
      <c r="AI235" s="170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53">
        <f>V235*AH235</f>
        <v>45.629176950344402</v>
      </c>
      <c r="AN235" s="153">
        <f>V235*AI235</f>
        <v>209.69106585795723</v>
      </c>
      <c r="AO235" s="154" t="s">
        <v>3142</v>
      </c>
      <c r="AP235" s="13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286</v>
      </c>
      <c r="F236" s="39">
        <v>286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7"/>
        <v>296</v>
      </c>
      <c r="W236" s="13">
        <f t="shared" si="108"/>
        <v>9998.880000000001</v>
      </c>
      <c r="X236" s="13">
        <v>33.78</v>
      </c>
      <c r="Y236" s="13">
        <v>6.0822000000000003</v>
      </c>
      <c r="Z236" s="13">
        <f t="shared" si="109"/>
        <v>1800.3312000000001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70">
        <f>AI236/4.59554784619832</f>
        <v>0.41796326086515467</v>
      </c>
      <c r="AI236" s="170">
        <f>AG236*0.838764263431829</f>
        <v>1.9207701632588883</v>
      </c>
      <c r="AJ236" s="14">
        <f t="shared" si="84"/>
        <v>7814.4</v>
      </c>
      <c r="AK236" s="14">
        <f t="shared" si="85"/>
        <v>1408.96</v>
      </c>
      <c r="AL236" s="14">
        <f t="shared" ref="AL236:AL300" si="112">IFERROR(V236*AG236,0)</f>
        <v>677.84</v>
      </c>
      <c r="AM236" s="153">
        <f>V236*AH236</f>
        <v>123.71712521608578</v>
      </c>
      <c r="AN236" s="153">
        <f>V236*AI236</f>
        <v>568.54796832463092</v>
      </c>
      <c r="AO236" s="154" t="s">
        <v>3142</v>
      </c>
      <c r="AP236" s="155" t="s">
        <v>3146</v>
      </c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5" t="s">
        <v>605</v>
      </c>
      <c r="B237" s="44"/>
      <c r="C237" s="44"/>
      <c r="D237" s="44"/>
      <c r="E237" s="38">
        <f t="shared" si="100"/>
        <v>690</v>
      </c>
      <c r="F237" s="24">
        <v>690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7"/>
        <v>710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70">
        <f>AI237/4.59554784619832</f>
        <v>0.41796326086515467</v>
      </c>
      <c r="AI237" s="170">
        <f>AG237*0.838764263431829</f>
        <v>1.9207701632588883</v>
      </c>
      <c r="AJ237" s="14">
        <f t="shared" si="84"/>
        <v>18744</v>
      </c>
      <c r="AK237" s="14">
        <f t="shared" si="85"/>
        <v>3379.6</v>
      </c>
      <c r="AL237" s="14">
        <f t="shared" si="112"/>
        <v>1625.9</v>
      </c>
      <c r="AM237" s="153">
        <f>V237*AH237</f>
        <v>296.75391521425979</v>
      </c>
      <c r="AN237" s="153">
        <f>V237*AI237</f>
        <v>1363.7468159138107</v>
      </c>
      <c r="AO237" s="154" t="s">
        <v>3142</v>
      </c>
      <c r="AP237" s="155" t="s">
        <v>3146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5" t="s">
        <v>3145</v>
      </c>
      <c r="B238" s="44"/>
      <c r="C238" s="44"/>
      <c r="D238" s="44"/>
      <c r="E238" s="38">
        <f t="shared" si="100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3182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70">
        <f>AI238/4.59554784619832</f>
        <v>0.41796326086515467</v>
      </c>
      <c r="AI238" s="170">
        <f>AG238*0.838764263431829</f>
        <v>1.9207701632588883</v>
      </c>
      <c r="AJ238" s="14">
        <f t="shared" ref="AJ238" si="113">IFERROR(V238*AE238,0)</f>
        <v>13200</v>
      </c>
      <c r="AK238" s="14">
        <f t="shared" ref="AK238" si="114">IFERROR(V238*AF238,0)</f>
        <v>2380</v>
      </c>
      <c r="AL238" s="14">
        <f t="shared" si="112"/>
        <v>1145</v>
      </c>
      <c r="AM238" s="153">
        <f>V238*AH238</f>
        <v>208.98163043257733</v>
      </c>
      <c r="AN238" s="153">
        <f>V238*AI238</f>
        <v>960.38508162944413</v>
      </c>
      <c r="AO238" s="154" t="s">
        <v>3142</v>
      </c>
      <c r="AP238" s="155" t="s">
        <v>3146</v>
      </c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7"/>
        <v>37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70"/>
      <c r="AI239" s="170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70"/>
      <c r="AI240" s="170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customHeight="1">
      <c r="A241" s="94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70"/>
      <c r="AI241" s="170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200</v>
      </c>
      <c r="F242" s="24">
        <v>200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3180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200</v>
      </c>
      <c r="W242" s="13">
        <f t="shared" si="115"/>
        <v>6004</v>
      </c>
      <c r="X242" s="13">
        <v>30.02</v>
      </c>
      <c r="Y242" s="13">
        <v>5.2720000000000002</v>
      </c>
      <c r="Z242" s="13">
        <f t="shared" si="116"/>
        <v>1054.4000000000001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70">
        <f>AI242/4.59554784619832</f>
        <v>0.41885663846253657</v>
      </c>
      <c r="AI242" s="170">
        <f>AG242*1.78699146157709</f>
        <v>1.9248757227523785</v>
      </c>
      <c r="AJ242" s="14">
        <f t="shared" si="84"/>
        <v>6077.6239999999998</v>
      </c>
      <c r="AK242" s="14">
        <f t="shared" si="85"/>
        <v>1055.096</v>
      </c>
      <c r="AL242" s="14">
        <f t="shared" si="112"/>
        <v>215.43200000000002</v>
      </c>
      <c r="AM242" s="153">
        <f>V242*AH242</f>
        <v>83.771327692507313</v>
      </c>
      <c r="AN242" s="153">
        <f>V242*AI242</f>
        <v>384.9751445504757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200</v>
      </c>
      <c r="F243" s="24">
        <v>200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3181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200</v>
      </c>
      <c r="W243" s="13">
        <f t="shared" si="115"/>
        <v>4773</v>
      </c>
      <c r="X243" s="13">
        <v>23.864999999999998</v>
      </c>
      <c r="Y243" s="13">
        <v>4.1950000000000003</v>
      </c>
      <c r="Z243" s="13">
        <f t="shared" si="116"/>
        <v>839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70">
        <f>AI243/4.59554784619832</f>
        <v>0.33299406062924097</v>
      </c>
      <c r="AI243" s="170">
        <f>AG243*1.78699146157709</f>
        <v>1.5302901381215412</v>
      </c>
      <c r="AJ243" s="14">
        <f t="shared" si="84"/>
        <v>4841.7299999999996</v>
      </c>
      <c r="AK243" s="14">
        <f t="shared" si="85"/>
        <v>838.8</v>
      </c>
      <c r="AL243" s="14">
        <f t="shared" si="112"/>
        <v>171.27</v>
      </c>
      <c r="AM243" s="153">
        <f>V243*AH243</f>
        <v>66.598812125848198</v>
      </c>
      <c r="AN243" s="153">
        <f>V243*AI243</f>
        <v>306.05802762430824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148</v>
      </c>
      <c r="F244" s="24">
        <v>13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7"/>
        <v>197</v>
      </c>
      <c r="W244" s="13">
        <f t="shared" si="115"/>
        <v>3110.6299999999997</v>
      </c>
      <c r="X244" s="13">
        <v>15.79</v>
      </c>
      <c r="Y244" s="13">
        <v>2.8462999999999998</v>
      </c>
      <c r="Z244" s="13">
        <f t="shared" si="116"/>
        <v>560.72109999999998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70">
        <f>AI244/4.59554784619832</f>
        <v>0.40053778496076325</v>
      </c>
      <c r="AI244" s="170">
        <f>AG244*1.78699146157709</f>
        <v>1.8406905549974815</v>
      </c>
      <c r="AJ244" s="14">
        <f t="shared" si="84"/>
        <v>3944.9726083333326</v>
      </c>
      <c r="AK244" s="14">
        <f t="shared" si="85"/>
        <v>560.73915833333342</v>
      </c>
      <c r="AL244" s="14">
        <f t="shared" si="112"/>
        <v>202.91984999999997</v>
      </c>
      <c r="AM244" s="153">
        <f>V244*AH244</f>
        <v>78.905943637270354</v>
      </c>
      <c r="AN244" s="153">
        <f>V244*AI244</f>
        <v>362.61603933450385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561</v>
      </c>
      <c r="F245" s="39">
        <v>561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3179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561</v>
      </c>
      <c r="W245" s="13">
        <f t="shared" si="115"/>
        <v>43758</v>
      </c>
      <c r="X245" s="13">
        <v>78</v>
      </c>
      <c r="Y245" s="13">
        <v>14.539400000000001</v>
      </c>
      <c r="Z245" s="13">
        <f t="shared" si="116"/>
        <v>8156.6034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53">
        <v>1.64</v>
      </c>
      <c r="AH245" s="170">
        <f>AI245/4.59554784619832</f>
        <v>0.32226941806307241</v>
      </c>
      <c r="AI245" s="173">
        <f>AG245*0.903051542728865</f>
        <v>1.4810045300753385</v>
      </c>
      <c r="AJ245" s="14">
        <f t="shared" si="84"/>
        <v>13888.968719999999</v>
      </c>
      <c r="AK245" s="14">
        <f t="shared" si="85"/>
        <v>2500.0347899999997</v>
      </c>
      <c r="AL245" s="14">
        <f t="shared" si="112"/>
        <v>920.04</v>
      </c>
      <c r="AM245" s="153">
        <f>V245*AH245</f>
        <v>180.79314353338361</v>
      </c>
      <c r="AN245" s="153">
        <f>V245*AI245</f>
        <v>830.84354137226489</v>
      </c>
      <c r="AO245" s="96" t="s">
        <v>624</v>
      </c>
      <c r="AP245" s="13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customHeight="1">
      <c r="A246" s="94" t="s">
        <v>625</v>
      </c>
      <c r="B246" s="44"/>
      <c r="C246" s="44"/>
      <c r="D246" s="44"/>
      <c r="E246" s="38">
        <f t="shared" si="100"/>
        <v>0</v>
      </c>
      <c r="F246" s="39">
        <v>0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7"/>
        <v>25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70"/>
      <c r="AI246" s="170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customHeight="1">
      <c r="A247" s="94" t="s">
        <v>628</v>
      </c>
      <c r="B247" s="44"/>
      <c r="C247" s="44"/>
      <c r="D247" s="44"/>
      <c r="E247" s="38">
        <f t="shared" si="100"/>
        <v>0</v>
      </c>
      <c r="F247" s="39">
        <v>0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0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70"/>
      <c r="AI247" s="170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9" spans="1:62" ht="19.5" customHeight="1">
      <c r="A249" s="98" t="s">
        <v>629</v>
      </c>
      <c r="B249" s="44"/>
      <c r="C249" s="44"/>
      <c r="D249" s="44"/>
      <c r="E249" s="38">
        <f t="shared" si="100"/>
        <v>0</v>
      </c>
      <c r="F249" s="24">
        <v>0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30" t="str">
        <f>IF(K249="","",VLOOKUP(K249,'Inventário+Enviado+pela+Amazon+'!$C$1:$G$536,5,0))</f>
        <v>1H-8EYP-6CZ0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2</v>
      </c>
      <c r="U249" s="34"/>
      <c r="V249" s="42">
        <f t="shared" si="107"/>
        <v>2</v>
      </c>
      <c r="W249" s="13">
        <f t="shared" ref="W249:W250" si="117">V249*X249</f>
        <v>75.48</v>
      </c>
      <c r="X249" s="13">
        <v>37.74</v>
      </c>
      <c r="Y249" s="13">
        <v>6.6772</v>
      </c>
      <c r="Z249" s="13">
        <f t="shared" ref="Z249:Z250" si="118">V249*Y249</f>
        <v>13.3544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70"/>
      <c r="AI249" s="173">
        <f>AG249*0.903051542728865</f>
        <v>0</v>
      </c>
      <c r="AJ249" s="14">
        <f t="shared" si="84"/>
        <v>161.54900000000004</v>
      </c>
      <c r="AK249" s="14">
        <f t="shared" si="85"/>
        <v>29.078800000000001</v>
      </c>
      <c r="AL249" s="14">
        <f t="shared" si="112"/>
        <v>0</v>
      </c>
      <c r="AM249" s="14"/>
      <c r="AN249" s="14"/>
      <c r="AO249" s="13"/>
      <c r="AP249" s="13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678</v>
      </c>
      <c r="F250" s="51">
        <v>78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30" t="str">
        <f>IF(K250="","",VLOOKUP(K250,'Inventário+Enviado+pela+Amazon+'!$C$1:$G$536,5,0))</f>
        <v>1R-6L2H-92FS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23</v>
      </c>
      <c r="T250" s="33">
        <f>IFERROR(VLOOKUP(K250,'Inventário+Enviado+pela+Amazon+'!$C$1:$F$510,4,0),0)</f>
        <v>26</v>
      </c>
      <c r="U250" s="34"/>
      <c r="V250" s="42">
        <f t="shared" si="107"/>
        <v>727</v>
      </c>
      <c r="W250" s="13">
        <f t="shared" si="117"/>
        <v>31668.120000000003</v>
      </c>
      <c r="X250" s="13">
        <v>43.56</v>
      </c>
      <c r="Y250" s="13">
        <v>7.8457999999999997</v>
      </c>
      <c r="Z250" s="13">
        <f t="shared" si="118"/>
        <v>5703.8966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70">
        <f>AI250/4.59554784619832</f>
        <v>0.48343163789858967</v>
      </c>
      <c r="AI250" s="173">
        <f>AG250*0.903051542728865</f>
        <v>2.2216332223289901</v>
      </c>
      <c r="AJ250" s="14">
        <f t="shared" si="84"/>
        <v>26968.58844</v>
      </c>
      <c r="AK250" s="14">
        <f t="shared" si="85"/>
        <v>4854.3462099999997</v>
      </c>
      <c r="AL250" s="14">
        <f t="shared" si="112"/>
        <v>1788.52178</v>
      </c>
      <c r="AM250" s="153">
        <f>V250*AH250</f>
        <v>351.45480075227471</v>
      </c>
      <c r="AN250" s="153">
        <f>V250*AI250</f>
        <v>1615.1273526331759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1150</v>
      </c>
      <c r="F251" s="51">
        <v>1150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30" t="str">
        <f>IF(K251="","",VLOOKUP(K251,'Inventário+Enviado+pela+Amazon+'!$C$1:$G$536,5,0))</f>
        <v>DJ-PCJP-6H51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22</v>
      </c>
      <c r="T251" s="33">
        <f>IFERROR(VLOOKUP(K251,'Inventário+Enviado+pela+Amazon+'!$C$1:$F$510,4,0),0)</f>
        <v>0</v>
      </c>
      <c r="U251" s="34"/>
      <c r="V251" s="42">
        <f t="shared" si="107"/>
        <v>1172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70">
        <f>AI251/4.59554784619832</f>
        <v>0.40480183000605441</v>
      </c>
      <c r="AI251" s="173">
        <f>AG251*0.903051542728865</f>
        <v>1.8602861780214619</v>
      </c>
      <c r="AJ251" s="14">
        <f t="shared" si="84"/>
        <v>36460.92</v>
      </c>
      <c r="AK251" s="14">
        <f t="shared" si="85"/>
        <v>6574.92</v>
      </c>
      <c r="AL251" s="14">
        <f t="shared" si="112"/>
        <v>2414.3200000000002</v>
      </c>
      <c r="AM251" s="153">
        <f>V251*AH251</f>
        <v>474.42774476709576</v>
      </c>
      <c r="AN251" s="153">
        <f>V251*AI251</f>
        <v>2180.2554006411533</v>
      </c>
      <c r="AO251" s="154" t="s">
        <v>3142</v>
      </c>
      <c r="AP251" s="155" t="s">
        <v>3146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9" t="s">
        <v>639</v>
      </c>
      <c r="B252" s="44"/>
      <c r="C252" s="44"/>
      <c r="D252" s="44"/>
      <c r="E252" s="38">
        <f t="shared" si="100"/>
        <v>272</v>
      </c>
      <c r="F252" s="24">
        <v>72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30" t="str">
        <f>IF(K252="","",VLOOKUP(K252,'Inventário+Enviado+pela+Amazon+'!$C$1:$G$536,5,0))</f>
        <v>66-HCJ8-JL4Z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64</v>
      </c>
      <c r="T252" s="33">
        <f>IFERROR(VLOOKUP(K252,'Inventário+Enviado+pela+Amazon+'!$C$1:$F$510,4,0),0)</f>
        <v>35</v>
      </c>
      <c r="U252" s="34"/>
      <c r="V252" s="42">
        <f t="shared" si="107"/>
        <v>371</v>
      </c>
      <c r="W252" s="13">
        <f>V252*X252</f>
        <v>11794.832</v>
      </c>
      <c r="X252" s="13">
        <v>31.792000000000002</v>
      </c>
      <c r="Y252" s="13">
        <v>5.7249999999999996</v>
      </c>
      <c r="Z252" s="13">
        <f>V252*Y252</f>
        <v>2123.9749999999999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70">
        <f>AI252/4.59554784619832</f>
        <v>0.41455637507474397</v>
      </c>
      <c r="AI252" s="173">
        <f>AG252*0.903051542728865</f>
        <v>1.9051136566025226</v>
      </c>
      <c r="AJ252" s="14">
        <f t="shared" si="84"/>
        <v>11801.732600000001</v>
      </c>
      <c r="AK252" s="14">
        <f t="shared" si="85"/>
        <v>2124.3126099999999</v>
      </c>
      <c r="AL252" s="14">
        <f t="shared" si="112"/>
        <v>782.67643999999996</v>
      </c>
      <c r="AM252" s="153">
        <f>V252*AH252</f>
        <v>153.80041515273001</v>
      </c>
      <c r="AN252" s="153">
        <f>V252*AI252</f>
        <v>706.7971665995359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30" t="str">
        <f>IF(K253="","",VLOOKUP(K253,'Inventário+Enviado+pela+Amazon+'!$C$1:$G$536,5,0))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3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70"/>
      <c r="AI253" s="170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30" t="str">
        <f>IF(K254="","",VLOOKUP(K254,'Inventário+Enviado+pela+Amazon+'!$C$1:$G$536,5,0))</f>
        <v>Y8-0XE0-RU59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0</v>
      </c>
      <c r="T254" s="33">
        <f>IFERROR(VLOOKUP(K254,'Inventário+Enviado+pela+Amazon+'!$C$1:$F$510,4,0),0)</f>
        <v>14</v>
      </c>
      <c r="U254" s="93"/>
      <c r="V254" s="42">
        <f t="shared" ref="V254:V274" si="119">I254+F254+S254+T254+U254</f>
        <v>14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70"/>
      <c r="AI254" s="170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30" t="str">
        <f>IF(K255="","",VLOOKUP(K255,'Inventário+Enviado+pela+Amazon+'!$C$1:$G$536,5,0))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3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70"/>
      <c r="AI255" s="170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3148</v>
      </c>
      <c r="B256" s="44"/>
      <c r="C256" s="44"/>
      <c r="D256" s="44"/>
      <c r="E256" s="24">
        <v>500</v>
      </c>
      <c r="F256" s="24">
        <v>500</v>
      </c>
      <c r="G256" s="13"/>
      <c r="H256" s="25"/>
      <c r="I256" s="26"/>
      <c r="J256" s="27"/>
      <c r="K256" s="28"/>
      <c r="L256" s="29"/>
      <c r="M256" s="41">
        <v>4374885411</v>
      </c>
      <c r="N256" s="30" t="str">
        <f>IF(K256="","",VLOOKUP(K256,'Inventário+Enviado+pela+Amazon+'!$C$1:$G$536,5,0))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3"/>
      <c r="V256" s="35">
        <f t="shared" si="119"/>
        <v>500</v>
      </c>
      <c r="W256" s="13"/>
      <c r="X256" s="13"/>
      <c r="Y256" s="13"/>
      <c r="Z256" s="13"/>
      <c r="AA256" s="13"/>
      <c r="AB256" s="13"/>
      <c r="AC256" s="13"/>
      <c r="AD256" s="13"/>
      <c r="AE256" s="101">
        <v>63.07</v>
      </c>
      <c r="AF256" s="101">
        <v>11.36</v>
      </c>
      <c r="AG256" s="14">
        <v>4.22</v>
      </c>
      <c r="AH256" s="171">
        <f>(AE256/AE257)*AH257</f>
        <v>0.79672136131208515</v>
      </c>
      <c r="AI256" s="171">
        <f>(AF256/AF257)*AI257</f>
        <v>3.6604770146883676</v>
      </c>
      <c r="AJ256" s="14">
        <f t="shared" ref="AJ256" si="120">IFERROR(V256*AE256,0)</f>
        <v>31535</v>
      </c>
      <c r="AK256" s="14">
        <f t="shared" ref="AK256" si="121">IFERROR(V256*AF256,0)</f>
        <v>5680</v>
      </c>
      <c r="AL256" s="14">
        <f t="shared" si="112"/>
        <v>2110</v>
      </c>
      <c r="AM256" s="153">
        <f>V256*AH256</f>
        <v>398.36068065604258</v>
      </c>
      <c r="AN256" s="153">
        <f>V256*AI256</f>
        <v>1830.2385073441837</v>
      </c>
      <c r="AO256" s="154" t="s">
        <v>3142</v>
      </c>
      <c r="AP256" s="155" t="s">
        <v>3146</v>
      </c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100" t="s">
        <v>3149</v>
      </c>
      <c r="B257" s="44"/>
      <c r="C257" s="44"/>
      <c r="D257" s="44"/>
      <c r="E257" s="38">
        <f>F257+G25354</f>
        <v>708</v>
      </c>
      <c r="F257" s="24">
        <v>708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30" t="str">
        <f>IF(K257="","",VLOOKUP(K257,'Inventário+Enviado+pela+Amazon+'!$C$1:$G$536,5,0))</f>
        <v>7T-HYUY-P02S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399</v>
      </c>
      <c r="T257" s="33">
        <v>0</v>
      </c>
      <c r="U257" s="93"/>
      <c r="V257" s="42">
        <f t="shared" si="119"/>
        <v>1107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1">
        <v>76.27</v>
      </c>
      <c r="AF257" s="101">
        <v>13.74</v>
      </c>
      <c r="AG257" s="14">
        <v>5.0999999999999996</v>
      </c>
      <c r="AH257" s="170">
        <v>0.96346818181818183</v>
      </c>
      <c r="AI257" s="170">
        <v>4.4273727272727266</v>
      </c>
      <c r="AJ257" s="14">
        <f t="shared" si="84"/>
        <v>84430.89</v>
      </c>
      <c r="AK257" s="14">
        <f t="shared" si="85"/>
        <v>15210.18</v>
      </c>
      <c r="AL257" s="14">
        <f t="shared" si="112"/>
        <v>5645.7</v>
      </c>
      <c r="AM257" s="153">
        <f>V257*AH257</f>
        <v>1066.5592772727273</v>
      </c>
      <c r="AN257" s="153">
        <f>V257*AI257</f>
        <v>4901.1016090909079</v>
      </c>
      <c r="AO257" s="154" t="s">
        <v>3142</v>
      </c>
      <c r="AP257" s="155" t="s">
        <v>3146</v>
      </c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customHeight="1">
      <c r="A258" s="102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30" t="str">
        <f>IF(K258="","",VLOOKUP(K258,'Inventário+Enviado+pela+Amazon+'!$C$1:$G$536,5,0))</f>
        <v>EG-F04X-34DY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45929.43</v>
      </c>
      <c r="X258" s="13">
        <v>41.49</v>
      </c>
      <c r="Y258" s="13">
        <v>4.9817999999999998</v>
      </c>
      <c r="Z258" s="13">
        <f>V257*Y258</f>
        <v>5514.8526000000002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70"/>
      <c r="AI258" s="170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2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30" t="str">
        <f>IF(K259="","",VLOOKUP(K259,'Inventário+Enviado+pela+Amazon+'!$C$1:$G$536,5,0))</f>
        <v>YF-JBXT-2SEB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18</v>
      </c>
      <c r="T259" s="33">
        <f>IFERROR(VLOOKUP(K259,'Inventário+Enviado+pela+Amazon+'!$C$1:$F$510,4,0),0)</f>
        <v>0</v>
      </c>
      <c r="U259" s="34"/>
      <c r="V259" s="42">
        <f t="shared" si="119"/>
        <v>74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70"/>
      <c r="AI259" s="170"/>
      <c r="AJ259" s="14">
        <f t="shared" si="84"/>
        <v>2046.1</v>
      </c>
      <c r="AK259" s="14">
        <f t="shared" si="85"/>
        <v>368.52000000000004</v>
      </c>
      <c r="AL259" s="14">
        <f t="shared" si="112"/>
        <v>218.64687499999999</v>
      </c>
      <c r="AM259" s="14"/>
      <c r="AN259" s="14"/>
      <c r="AO259" s="43" t="s">
        <v>84</v>
      </c>
      <c r="AP259" s="13" t="s">
        <v>85</v>
      </c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customHeight="1">
      <c r="A260" s="103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30" t="str">
        <f>IF(K260="","",VLOOKUP(K260,'Inventário+Enviado+pela+Amazon+'!$C$1:$G$536,5,0))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70"/>
      <c r="AI260" s="170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customHeight="1">
      <c r="A261" s="44" t="s">
        <v>659</v>
      </c>
      <c r="B261" s="44"/>
      <c r="C261" s="44"/>
      <c r="D261" s="44"/>
      <c r="E261" s="38">
        <f t="shared" si="122"/>
        <v>0</v>
      </c>
      <c r="F261" s="39">
        <v>0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30" t="str">
        <f>IF(K261="","",VLOOKUP(K261,'Inventário+Enviado+pela+Amazon+'!$C$1:$G$536,5,0))</f>
        <v>CV-Z9H5-BX9R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1</v>
      </c>
      <c r="T261" s="33">
        <f>IFERROR(VLOOKUP(K261,'Inventário+Enviado+pela+Amazon+'!$C$1:$F$510,4,0),0)</f>
        <v>22</v>
      </c>
      <c r="U261" s="34"/>
      <c r="V261" s="42">
        <f t="shared" si="119"/>
        <v>23</v>
      </c>
      <c r="W261" s="13">
        <f t="shared" ref="W261:W263" si="123">V261*X261</f>
        <v>184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70"/>
      <c r="AI261" s="170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3083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30" t="str">
        <f>IF(K262="","",VLOOKUP(K262,'Inventário+Enviado+pela+Amazon+'!$C$1:$G$536,5,0))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70"/>
      <c r="AI262" s="170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30" t="str">
        <f>IF(K263="","",VLOOKUP(K263,'Inventário+Enviado+pela+Amazon+'!$C$1:$G$536,5,0))</f>
        <v>6S-BXII-MSJ5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70"/>
      <c r="AI263" s="170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30" t="str">
        <f>IF(K264="","",VLOOKUP(K264,'Inventário+Enviado+pela+Amazon+'!$C$1:$G$536,5,0))</f>
        <v>H9-62XB-FEX3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70"/>
      <c r="AI264" s="170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30" t="str">
        <f>IF(K265="","",VLOOKUP(K265,'Inventário+Enviado+pela+Amazon+'!$C$1:$G$536,5,0))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70"/>
      <c r="AI265" s="170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30" t="str">
        <f>IF(K266="","",VLOOKUP(K266,'Inventário+Enviado+pela+Amazon+'!$C$1:$G$536,5,0))</f>
        <v>4L-ZZ9G-LRGX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9</v>
      </c>
      <c r="T266" s="33">
        <f>IFERROR(VLOOKUP(K266,'Inventário+Enviado+pela+Amazon+'!$C$1:$F$510,4,0),0)</f>
        <v>26</v>
      </c>
      <c r="U266" s="34"/>
      <c r="V266" s="42">
        <f t="shared" si="119"/>
        <v>135</v>
      </c>
      <c r="W266" s="13">
        <f t="shared" ref="W266:W273" si="125">V266*X266</f>
        <v>371.25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70"/>
      <c r="AI266" s="170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30" t="str">
        <f>IF(K267="","",VLOOKUP(K267,'Inventário+Enviado+pela+Amazon+'!$C$1:$G$536,5,0))</f>
        <v>BW-YLGG-ARIP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26</v>
      </c>
      <c r="U267" s="34"/>
      <c r="V267" s="42">
        <f t="shared" si="119"/>
        <v>26</v>
      </c>
      <c r="W267" s="13">
        <f t="shared" si="125"/>
        <v>254.8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70"/>
      <c r="AI267" s="170"/>
      <c r="AJ267" s="14">
        <f t="shared" si="84"/>
        <v>163.79999999999998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customHeight="1">
      <c r="A268" s="44" t="s">
        <v>675</v>
      </c>
      <c r="B268" s="44"/>
      <c r="C268" s="44"/>
      <c r="D268" s="44"/>
      <c r="E268" s="38">
        <f t="shared" si="122"/>
        <v>0</v>
      </c>
      <c r="F268" s="39">
        <v>0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30" t="str">
        <f>IF(K268="","",VLOOKUP(K268,'Inventário+Enviado+pela+Amazon+'!$C$1:$G$536,5,0))</f>
        <v>43-AI4P-IC2Y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57</v>
      </c>
      <c r="T268" s="33">
        <f>IFERROR(VLOOKUP(K268,'Inventário+Enviado+pela+Amazon+'!$C$1:$F$510,4,0),0)</f>
        <v>0</v>
      </c>
      <c r="U268" s="34"/>
      <c r="V268" s="42">
        <f t="shared" si="119"/>
        <v>57</v>
      </c>
      <c r="W268" s="13">
        <f t="shared" si="125"/>
        <v>182.4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70"/>
      <c r="AI268" s="170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30" t="str">
        <f>IF(K269="","",VLOOKUP(K269,'Inventário+Enviado+pela+Amazon+'!$C$1:$G$536,5,0))</f>
        <v>OV-27A0-G8FN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118</v>
      </c>
      <c r="T269" s="33">
        <f>IFERROR(VLOOKUP(K269,'Inventário+Enviado+pela+Amazon+'!$C$1:$F$510,4,0),0)</f>
        <v>19</v>
      </c>
      <c r="U269" s="34"/>
      <c r="V269" s="42">
        <f t="shared" si="119"/>
        <v>137</v>
      </c>
      <c r="W269" s="13">
        <f t="shared" si="125"/>
        <v>890.5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70"/>
      <c r="AI269" s="170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30" t="str">
        <f>IF(K270="","",VLOOKUP(K270,'Inventário+Enviado+pela+Amazon+'!$C$1:$G$536,5,0))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70"/>
      <c r="AI270" s="170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30" t="str">
        <f>IF(K271="","",VLOOKUP(K271,'Inventário+Enviado+pela+Amazon+'!$C$1:$G$536,5,0))</f>
        <v>LA-4IJS-3FGN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70"/>
      <c r="AI271" s="170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30" t="str">
        <f>IF(K272="","",VLOOKUP(K272,'Inventário+Enviado+pela+Amazon+'!$C$1:$G$536,5,0))</f>
        <v>U1-LME3-8L07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24</v>
      </c>
      <c r="U272" s="34"/>
      <c r="V272" s="35">
        <f t="shared" si="119"/>
        <v>124</v>
      </c>
      <c r="W272" s="13">
        <f t="shared" si="125"/>
        <v>1612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70"/>
      <c r="AI272" s="170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30" t="str">
        <f>IF(K273="","",VLOOKUP(K273,'Inventário+Enviado+pela+Amazon+'!$C$1:$G$536,5,0))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70"/>
      <c r="AI273" s="170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30" t="str">
        <f>IF(K274="","",VLOOKUP(K274,'Inventário+Enviado+pela+Amazon+'!$C$1:$G$536,5,0))</f>
        <v>HJ-F2Q4-CW90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70"/>
      <c r="AI274" s="170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70"/>
      <c r="AI275" s="170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30" t="str">
        <f>IF(K276="","",VLOOKUP(K276,'Inventário+Enviado+pela+Amazon+'!$C$1:$G$536,5,0))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41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70"/>
      <c r="AI276" s="170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30" t="str">
        <f>IF(K277="","",VLOOKUP(K277,'Inventário+Enviado+pela+Amazon+'!$C$1:$G$536,5,0))</f>
        <v>YW-2IF1-IM87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144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170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70"/>
      <c r="AI277" s="170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customHeight="1">
      <c r="A278" s="104" t="s">
        <v>698</v>
      </c>
      <c r="B278" s="44"/>
      <c r="C278" s="44"/>
      <c r="D278" s="44"/>
      <c r="E278" s="38">
        <f t="shared" si="122"/>
        <v>0</v>
      </c>
      <c r="F278" s="24">
        <v>0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30" t="str">
        <f>IF(K278="","",VLOOKUP(K278,'Inventário+Enviado+pela+Amazon+'!$C$1:$G$536,5,0))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0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70"/>
      <c r="AI278" s="170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5" t="s">
        <v>700</v>
      </c>
      <c r="B279" s="44"/>
      <c r="C279" s="44"/>
      <c r="D279" s="44"/>
      <c r="E279" s="38">
        <f t="shared" si="122"/>
        <v>0</v>
      </c>
      <c r="F279" s="24">
        <v>0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3162</v>
      </c>
      <c r="N279" s="30" t="str">
        <f>IF(K279="","",VLOOKUP(K279,'Inventário+Enviado+pela+Amazon+'!$C$1:$G$536,5,0))</f>
        <v/>
      </c>
      <c r="O279" s="31"/>
      <c r="P279" s="31"/>
      <c r="Q279" s="40">
        <f>V280*P280</f>
        <v>216</v>
      </c>
      <c r="R279" s="40">
        <f>P281*V281</f>
        <v>740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956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70">
        <v>1.869875E-2</v>
      </c>
      <c r="AI279" s="170">
        <v>8.5926249999999996E-2</v>
      </c>
      <c r="AJ279" s="14">
        <f t="shared" si="84"/>
        <v>1546.7585270000002</v>
      </c>
      <c r="AK279" s="14">
        <f t="shared" si="85"/>
        <v>260.24112500000001</v>
      </c>
      <c r="AL279" s="14">
        <f t="shared" si="112"/>
        <v>96.276369999999986</v>
      </c>
      <c r="AM279" s="153">
        <f>V279*AH279</f>
        <v>17.876004999999999</v>
      </c>
      <c r="AN279" s="153">
        <f>V279*AI279</f>
        <v>82.145494999999997</v>
      </c>
      <c r="AO279" s="13" t="s">
        <v>39</v>
      </c>
      <c r="AP279" s="13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customHeight="1">
      <c r="A280" s="105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30" t="str">
        <f>IF(K280="","",VLOOKUP(K280,'Inventário+Enviado+pela+Amazon+'!$C$1:$G$536,5,0))</f>
        <v>EI-IOOG-H88Z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16</v>
      </c>
      <c r="T280" s="33">
        <f>IFERROR(VLOOKUP(K280,'Inventário+Enviado+pela+Amazon+'!$C$1:$F$510,4,0),0)</f>
        <v>11</v>
      </c>
      <c r="U280" s="34"/>
      <c r="V280" s="42">
        <f t="shared" ref="V280:V281" si="128">I280+F280+S280+T280+U280</f>
        <v>27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70"/>
      <c r="AI280" s="170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customHeight="1">
      <c r="A281" s="105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30" t="str">
        <f>IF(K281="","",VLOOKUP(K281,'Inventário+Enviado+pela+Amazon+'!$C$1:$G$536,5,0))</f>
        <v>SZ-KQOI-BMWS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37</v>
      </c>
      <c r="T281" s="33">
        <f>IFERROR(VLOOKUP(K281,'Inventário+Enviado+pela+Amazon+'!$C$1:$F$510,4,0),0)</f>
        <v>0</v>
      </c>
      <c r="U281" s="34"/>
      <c r="V281" s="42">
        <f t="shared" si="128"/>
        <v>37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70"/>
      <c r="AI281" s="170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8" t="s">
        <v>705</v>
      </c>
      <c r="B282" s="44"/>
      <c r="C282" s="44">
        <v>84</v>
      </c>
      <c r="D282" s="44"/>
      <c r="E282" s="38">
        <f t="shared" ref="E282" si="129">F282+I282</f>
        <v>1636</v>
      </c>
      <c r="F282" s="69">
        <v>1636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3161</v>
      </c>
      <c r="N282" s="30" t="str">
        <f>IF(K282="","",VLOOKUP(K282,'Inventário+Enviado+pela+Amazon+'!$C$1:$G$536,5,0))</f>
        <v/>
      </c>
      <c r="O282" s="31"/>
      <c r="P282" s="31"/>
      <c r="Q282" s="40">
        <f>V283*P283</f>
        <v>656</v>
      </c>
      <c r="R282" s="40">
        <f>P284*V284</f>
        <v>732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4660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70">
        <v>3.9735555555555552E-2</v>
      </c>
      <c r="AI282" s="170">
        <v>0.18259407407407408</v>
      </c>
      <c r="AJ282" s="14">
        <f t="shared" si="84"/>
        <v>16021.75242074074</v>
      </c>
      <c r="AK282" s="14">
        <f t="shared" si="85"/>
        <v>2695.647762962963</v>
      </c>
      <c r="AL282" s="14">
        <f t="shared" si="112"/>
        <v>997.26071111111105</v>
      </c>
      <c r="AM282" s="153">
        <f>V282*AH282</f>
        <v>185.16768888888888</v>
      </c>
      <c r="AN282" s="153">
        <f>V282*AI282</f>
        <v>850.88838518518514</v>
      </c>
      <c r="AO282" s="13" t="s">
        <v>39</v>
      </c>
      <c r="AP282" s="13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customHeight="1">
      <c r="A283" s="98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30" t="str">
        <f>IF(K283="","",VLOOKUP(K283,'Inventário+Enviado+pela+Amazon+'!$C$1:$G$536,5,0))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82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82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70"/>
      <c r="AI283" s="170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customHeight="1">
      <c r="A284" s="98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30" t="str">
        <f>IF(K284="","",VLOOKUP(K284,'Inventário+Enviado+pela+Amazon+'!$C$1:$G$536,5,0))</f>
        <v>QY-KTW0-IENN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45</v>
      </c>
      <c r="T284" s="33">
        <f>IFERROR(VLOOKUP(K284,'Inventário+Enviado+pela+Amazon+'!$C$1:$F$510,4,0),0)</f>
        <v>16</v>
      </c>
      <c r="U284" s="34"/>
      <c r="V284" s="42">
        <f t="shared" si="131"/>
        <v>61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70"/>
      <c r="AI284" s="170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8" t="s">
        <v>713</v>
      </c>
      <c r="B285" s="44"/>
      <c r="C285" s="44"/>
      <c r="D285" s="44"/>
      <c r="E285" s="38">
        <f t="shared" ref="E285:E321" si="132">F285+I285</f>
        <v>4394</v>
      </c>
      <c r="F285" s="39">
        <v>394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3160</v>
      </c>
      <c r="N285" s="30" t="str">
        <f>IF(K285="","",VLOOKUP(K285,'Inventário+Enviado+pela+Amazon+'!$C$1:$G$536,5,0))</f>
        <v/>
      </c>
      <c r="O285" s="31"/>
      <c r="P285" s="31"/>
      <c r="Q285" s="40">
        <f>V286*P286</f>
        <v>732</v>
      </c>
      <c r="R285" s="40">
        <f>P287*V287</f>
        <v>192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5318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53">
        <v>0.23</v>
      </c>
      <c r="AH285" s="170">
        <f>AI285/4.59554784619832</f>
        <v>4.2702828918281699E-2</v>
      </c>
      <c r="AI285" s="170">
        <f>AG285*0.853229971573847</f>
        <v>0.19624289346198481</v>
      </c>
      <c r="AJ285" s="14">
        <f t="shared" si="84"/>
        <v>20634.832693333334</v>
      </c>
      <c r="AK285" s="14">
        <f t="shared" si="85"/>
        <v>3469.8709133333336</v>
      </c>
      <c r="AL285" s="14">
        <f t="shared" si="112"/>
        <v>1223.1400000000001</v>
      </c>
      <c r="AM285" s="153">
        <f>V285*AH285</f>
        <v>227.09364418742209</v>
      </c>
      <c r="AN285" s="153">
        <f>V285*AI285</f>
        <v>1043.6197074308352</v>
      </c>
      <c r="AO285" s="106" t="s">
        <v>715</v>
      </c>
      <c r="AP285" s="13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customHeight="1">
      <c r="A286" s="107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30" t="str">
        <f>IF(K286="","",VLOOKUP(K286,'Inventário+Enviado+pela+Amazon+'!$C$1:$G$536,5,0))</f>
        <v>6Q-H3S2-PW1X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61</v>
      </c>
      <c r="U286" s="34"/>
      <c r="V286" s="42">
        <f t="shared" ref="V286:V292" si="134">I286+F286+S286+T286+U286</f>
        <v>61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70"/>
      <c r="AI286" s="170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customHeight="1">
      <c r="A287" s="107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30" t="str">
        <f>IF(K287="","",VLOOKUP(K287,'Inventário+Enviado+pela+Amazon+'!$C$1:$G$536,5,0))</f>
        <v>1N-AP0G-S18S</v>
      </c>
      <c r="O287" s="31" t="str">
        <f>IF(M287="","",VLOOKUP(M287,'Estoque FULL '!$A:$D,3,0))</f>
        <v>RYEA61096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24</v>
      </c>
      <c r="U287" s="34"/>
      <c r="V287" s="42">
        <f t="shared" si="134"/>
        <v>24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70"/>
      <c r="AI287" s="170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8" t="s">
        <v>722</v>
      </c>
      <c r="B288" s="22" t="s">
        <v>723</v>
      </c>
      <c r="C288" s="22"/>
      <c r="D288" s="22"/>
      <c r="E288" s="38">
        <f t="shared" si="132"/>
        <v>66</v>
      </c>
      <c r="F288" s="39">
        <v>66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30" t="str">
        <f>IF(K288="","",VLOOKUP(K288,'Inventário+Enviado+pela+Amazon+'!$C$1:$G$536,5,0))</f>
        <v>9K-QUN4-2THE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4"/>
        <v>72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70">
        <f>AI288/4.59554784619832</f>
        <v>0.10887877267027204</v>
      </c>
      <c r="AI288" s="170">
        <f>AG288*1.78699146157709</f>
        <v>0.50035760924158523</v>
      </c>
      <c r="AJ288" s="14">
        <f t="shared" si="84"/>
        <v>874.08359999999993</v>
      </c>
      <c r="AK288" s="14">
        <f t="shared" si="85"/>
        <v>157.39704</v>
      </c>
      <c r="AL288" s="14">
        <f t="shared" si="112"/>
        <v>20.160000000000004</v>
      </c>
      <c r="AM288" s="153">
        <f>V288*AH288</f>
        <v>7.839271632259587</v>
      </c>
      <c r="AN288" s="153">
        <f>V288*AI288</f>
        <v>36.025747865394138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8" t="s">
        <v>726</v>
      </c>
      <c r="B289" s="22"/>
      <c r="C289" s="22"/>
      <c r="D289" s="22"/>
      <c r="E289" s="38">
        <f t="shared" si="132"/>
        <v>200</v>
      </c>
      <c r="F289" s="24">
        <v>200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30" t="str">
        <f>IF(K289="","",VLOOKUP(K289,'Inventário+Enviado+pela+Amazon+'!$C$1:$G$536,5,0))</f>
        <v>HS-WCT3-TUT0</v>
      </c>
      <c r="O289" s="31" t="str">
        <f>IF(M289="","",VLOOKUP(M289,'Estoque FULL '!$A:$D,3,0))</f>
        <v>OZLA97397</v>
      </c>
      <c r="P289" s="40"/>
      <c r="Q289" s="40"/>
      <c r="R289" s="40"/>
      <c r="S289" s="32">
        <f>IFERROR(IF(M289&lt;&gt;"",VLOOKUP(M289,'Estoque FULL '!$A:$D,4,0),0),0)</f>
        <v>6</v>
      </c>
      <c r="T289" s="33">
        <f>IFERROR(VLOOKUP(K289,'Inventário+Enviado+pela+Amazon+'!$C$1:$F$510,4,0),0)</f>
        <v>0</v>
      </c>
      <c r="U289" s="34"/>
      <c r="V289" s="42">
        <f t="shared" si="134"/>
        <v>206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70">
        <f>AI289/4.59554784619832</f>
        <v>0.10887877267027204</v>
      </c>
      <c r="AI289" s="170">
        <f>AG289*1.78699146157709</f>
        <v>0.50035760924158523</v>
      </c>
      <c r="AJ289" s="14">
        <f t="shared" si="84"/>
        <v>2500.8502999999996</v>
      </c>
      <c r="AK289" s="14">
        <f t="shared" si="85"/>
        <v>450.33042</v>
      </c>
      <c r="AL289" s="14">
        <f t="shared" si="112"/>
        <v>57.680000000000007</v>
      </c>
      <c r="AM289" s="153">
        <f>V289*AH289</f>
        <v>22.42902717007604</v>
      </c>
      <c r="AN289" s="153">
        <f>V289*AI289</f>
        <v>103.07366750376656</v>
      </c>
      <c r="AO289" s="13"/>
      <c r="AP289" s="13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customHeight="1">
      <c r="A290" s="109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30" t="str">
        <f>IF(K290="","",VLOOKUP(K290,'Inventário+Enviado+pela+Amazon+'!$C$1:$G$536,5,0))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70"/>
      <c r="AI290" s="170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30" t="str">
        <f>IF(K291="","",VLOOKUP(K291,'Inventário+Enviado+pela+Amazon+'!$C$1:$G$536,5,0))</f>
        <v>YV-34DP-HD6P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70"/>
      <c r="AI291" s="170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30" t="str">
        <f>IF(K292="","",VLOOKUP(K292,'Inventário+Enviado+pela+Amazon+'!$C$1:$G$536,5,0))</f>
        <v/>
      </c>
      <c r="O292" s="31" t="str">
        <f>IF(M292="","",VLOOKUP(M292,'Estoque FULL '!$A:$D,3,0))</f>
        <v/>
      </c>
      <c r="P292" s="31"/>
      <c r="Q292" s="40">
        <f>V293*P293</f>
        <v>120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70"/>
      <c r="AI292" s="170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30" t="str">
        <f>IF(K293="","",VLOOKUP(K293,'Inventário+Enviado+pela+Amazon+'!$C$1:$G$536,5,0))</f>
        <v>X2-LBOF-GIZS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30</v>
      </c>
      <c r="T293" s="33">
        <f>IFERROR(VLOOKUP(K293,'Inventário+Enviado+pela+Amazon+'!$C$1:$F$510,4,0),0)</f>
        <v>0</v>
      </c>
      <c r="U293" s="34"/>
      <c r="V293" s="42">
        <f>I293+F293+S293+T293+U293+Q293+R293</f>
        <v>30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70"/>
      <c r="AI293" s="170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30" t="str">
        <f>IF(K294="","",VLOOKUP(K294,'Inventário+Enviado+pela+Amazon+'!$C$1:$G$536,5,0))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70"/>
      <c r="AI294" s="170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30" t="str">
        <f>IF(K295="","",VLOOKUP(K295,'Inventário+Enviado+pela+Amazon+'!$C$1:$G$536,5,0))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70"/>
      <c r="AI295" s="170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70"/>
      <c r="AI296" s="170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3079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30" t="str">
        <f>IF(K297="","",VLOOKUP(K297,'Inventário+Enviado+pela+Amazon+'!$C$1:$G$536,5,0))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73"/>
      <c r="AI297" s="173"/>
      <c r="AJ297" s="14"/>
      <c r="AK297" s="14"/>
      <c r="AL297" s="14">
        <f t="shared" si="112"/>
        <v>0</v>
      </c>
      <c r="AM297" s="153"/>
      <c r="AN297" s="153"/>
      <c r="AO297" s="147"/>
      <c r="AP297" s="13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3081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3080</v>
      </c>
      <c r="N298" s="30" t="str">
        <f>IF(K298="","",VLOOKUP(K298,'Inventário+Enviado+pela+Amazon+'!$C$1:$G$536,5,0))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7"/>
      <c r="AF298" s="13"/>
      <c r="AG298" s="153"/>
      <c r="AH298" s="173"/>
      <c r="AI298" s="173"/>
      <c r="AJ298" s="14"/>
      <c r="AK298" s="14"/>
      <c r="AL298" s="14">
        <f t="shared" si="112"/>
        <v>0</v>
      </c>
      <c r="AM298" s="153"/>
      <c r="AN298" s="153"/>
      <c r="AO298" s="147"/>
      <c r="AP298" s="13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10" t="s">
        <v>743</v>
      </c>
      <c r="B299" s="22" t="s">
        <v>744</v>
      </c>
      <c r="C299" s="22" t="s">
        <v>63</v>
      </c>
      <c r="D299" s="22"/>
      <c r="E299" s="38">
        <f t="shared" si="132"/>
        <v>638</v>
      </c>
      <c r="F299" s="39">
        <v>638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30" t="str">
        <f>IF(K299="","",VLOOKUP(K299,'Inventário+Enviado+pela+Amazon+'!$C$1:$G$536,5,0))</f>
        <v>07-8TX6-MJA0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8</v>
      </c>
      <c r="T299" s="33">
        <f>IFERROR(VLOOKUP(K299,'Inventário+Enviado+pela+Amazon+'!$C$1:$F$510,4,0),0)</f>
        <v>8</v>
      </c>
      <c r="U299" s="34"/>
      <c r="V299" s="42">
        <f t="shared" ref="V299:V316" si="137">I299+F299+S299+T299+U299</f>
        <v>654</v>
      </c>
      <c r="W299" s="13">
        <f>V299*X299</f>
        <v>6971.64</v>
      </c>
      <c r="X299" s="13">
        <v>10.66</v>
      </c>
      <c r="Y299" s="13">
        <v>1.99</v>
      </c>
      <c r="Z299" s="13">
        <f>Y299*V299</f>
        <v>1301.46</v>
      </c>
      <c r="AA299" s="13"/>
      <c r="AB299" s="13"/>
      <c r="AC299" s="13" t="str">
        <f t="shared" si="102"/>
        <v/>
      </c>
      <c r="AD299" s="13"/>
      <c r="AE299" s="145">
        <v>11.422828571428573</v>
      </c>
      <c r="AF299" s="13">
        <v>1.9898142857142855</v>
      </c>
      <c r="AG299" s="153">
        <v>0.75</v>
      </c>
      <c r="AH299" s="170">
        <f>AI299/4.59554784619832</f>
        <v>0.14737930704103924</v>
      </c>
      <c r="AI299" s="173">
        <f>AG299*0.903051542728865</f>
        <v>0.67728865704664876</v>
      </c>
      <c r="AJ299" s="14">
        <f t="shared" si="135"/>
        <v>7470.529885714287</v>
      </c>
      <c r="AK299" s="14">
        <f t="shared" si="136"/>
        <v>1301.3385428571428</v>
      </c>
      <c r="AL299" s="14">
        <f t="shared" si="112"/>
        <v>490.5</v>
      </c>
      <c r="AM299" s="153">
        <f>V299*AH299</f>
        <v>96.386066804839658</v>
      </c>
      <c r="AN299" s="153">
        <f>V299*AI299</f>
        <v>442.9467817085083</v>
      </c>
      <c r="AO299" s="146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30" t="str">
        <f>IF(K300="","",VLOOKUP(K300,'Inventário+Enviado+pela+Amazon+'!$C$1:$G$536,5,0))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70"/>
      <c r="AI300" s="170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30" t="str">
        <f>IF(K301="","",VLOOKUP(K301,'Inventário+Enviado+pela+Amazon+'!$C$1:$G$536,5,0))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70"/>
      <c r="AI301" s="170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172</v>
      </c>
      <c r="F302" s="39">
        <v>172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7" t="s">
        <v>755</v>
      </c>
      <c r="N302" s="30" t="str">
        <f>IF(K302="","",VLOOKUP(K302,'Inventário+Enviado+pela+Amazon+'!$C$1:$G$536,5,0))</f>
        <v>9N-M5QW-ANOY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172</v>
      </c>
      <c r="W302" s="13">
        <f>V302*X302</f>
        <v>1295.1600000000001</v>
      </c>
      <c r="X302" s="13">
        <v>7.53</v>
      </c>
      <c r="Y302" s="13">
        <v>1.36</v>
      </c>
      <c r="Z302" s="13">
        <f>Y302*V302</f>
        <v>233.92000000000002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70">
        <f>AI302/4.59554784619832</f>
        <v>9.8252871360692814E-2</v>
      </c>
      <c r="AI302" s="173">
        <f>AG302*0.903051542728865</f>
        <v>0.4515257713644325</v>
      </c>
      <c r="AJ302" s="14">
        <f t="shared" si="135"/>
        <v>1298.3305333333335</v>
      </c>
      <c r="AK302" s="14">
        <f t="shared" si="136"/>
        <v>233.69983999999999</v>
      </c>
      <c r="AL302" s="14">
        <f t="shared" si="138"/>
        <v>86</v>
      </c>
      <c r="AM302" s="153">
        <f>V302*AH302</f>
        <v>16.899493874039162</v>
      </c>
      <c r="AN302" s="153">
        <f>V302*AI302</f>
        <v>77.662432674682393</v>
      </c>
      <c r="AO302" s="146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30" t="str">
        <f>IF(K303="","",VLOOKUP(K303,'Inventário+Enviado+pela+Amazon+'!$C$1:$G$536,5,0))</f>
        <v>ZD-US9H-63YE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15</v>
      </c>
      <c r="U303" s="34"/>
      <c r="V303" s="35">
        <f t="shared" si="137"/>
        <v>15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53">
        <v>0.5</v>
      </c>
      <c r="AH303" s="170">
        <f>AI303/4.59554784619832</f>
        <v>9.8252871360692814E-2</v>
      </c>
      <c r="AI303" s="173">
        <f>AG303*0.903051542728865</f>
        <v>0.4515257713644325</v>
      </c>
      <c r="AJ303" s="14">
        <f t="shared" si="135"/>
        <v>113.22650000000002</v>
      </c>
      <c r="AK303" s="14">
        <f t="shared" si="136"/>
        <v>20.380800000000001</v>
      </c>
      <c r="AL303" s="14">
        <f t="shared" si="138"/>
        <v>7.5</v>
      </c>
      <c r="AM303" s="153">
        <f>V303*AH303</f>
        <v>1.4737930704103923</v>
      </c>
      <c r="AN303" s="153">
        <f>V303*AI303</f>
        <v>6.772886570466488</v>
      </c>
      <c r="AO303" s="146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customHeight="1">
      <c r="A304" s="44" t="s">
        <v>759</v>
      </c>
      <c r="B304" s="44"/>
      <c r="C304" s="44"/>
      <c r="D304" s="44"/>
      <c r="E304" s="38">
        <f t="shared" si="132"/>
        <v>25</v>
      </c>
      <c r="F304" s="111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30" t="str">
        <f>IF(K304="","",VLOOKUP(K304,'Inventário+Enviado+pela+Amazon+'!$C$1:$G$536,5,0))</f>
        <v/>
      </c>
      <c r="O304" s="31" t="str">
        <f>IF(M304="","",VLOOKUP(M304,'Estoque FULL '!$A:$D,3,0))</f>
        <v/>
      </c>
      <c r="P304" s="112"/>
      <c r="Q304" s="112"/>
      <c r="R304" s="112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70"/>
      <c r="AI304" s="170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7" t="s">
        <v>761</v>
      </c>
      <c r="N305" s="30" t="str">
        <f>IF(K305="","",VLOOKUP(K305,'Inventário+Enviado+pela+Amazon+'!$C$1:$G$536,5,0))</f>
        <v>73-QF2A-DOIL</v>
      </c>
      <c r="O305" s="31" t="str">
        <f>IF(M305="","",VLOOKUP(M305,'Estoque FULL '!$A:$D,3,0))</f>
        <v>TACW28745</v>
      </c>
      <c r="P305" s="112"/>
      <c r="Q305" s="112"/>
      <c r="R305" s="112"/>
      <c r="S305" s="32">
        <f>IFERROR(IF(M305&lt;&gt;"",VLOOKUP(M305,'Estoque FULL '!$A:$D,4,0),0),0)</f>
        <v>0</v>
      </c>
      <c r="T305" s="33">
        <f>IFERROR(VLOOKUP(K305,'Inventário+Enviado+pela+Amazon+'!$C$1:$F$510,4,0),0)</f>
        <v>44</v>
      </c>
      <c r="U305" s="34"/>
      <c r="V305" s="42">
        <f t="shared" si="137"/>
        <v>219</v>
      </c>
      <c r="W305" s="13">
        <f>V305*X305</f>
        <v>1649.0700000000002</v>
      </c>
      <c r="X305" s="13">
        <v>7.53</v>
      </c>
      <c r="Y305" s="13">
        <v>1.36</v>
      </c>
      <c r="Z305" s="13">
        <f>Y305*V305</f>
        <v>297.84000000000003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53">
        <v>0.5</v>
      </c>
      <c r="AH305" s="170">
        <f>AI305/4.59554784619832</f>
        <v>9.8252871360692814E-2</v>
      </c>
      <c r="AI305" s="173">
        <f>AG305*0.903051542728865</f>
        <v>0.4515257713644325</v>
      </c>
      <c r="AJ305" s="14">
        <f t="shared" si="135"/>
        <v>1653.1069000000002</v>
      </c>
      <c r="AK305" s="14">
        <f t="shared" si="136"/>
        <v>297.55967999999996</v>
      </c>
      <c r="AL305" s="14">
        <f t="shared" si="138"/>
        <v>109.5</v>
      </c>
      <c r="AM305" s="153">
        <f>V305*AH305</f>
        <v>21.517378827991728</v>
      </c>
      <c r="AN305" s="153">
        <f>V305*AI305</f>
        <v>98.884143928810715</v>
      </c>
      <c r="AO305" s="146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70"/>
      <c r="AI306" s="170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30" t="str">
        <f>IF(K307="","",VLOOKUP(K307,'Inventário+Enviado+pela+Amazon+'!$C$1:$G$536,5,0))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70"/>
      <c r="AI307" s="170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1170</v>
      </c>
      <c r="F308" s="24">
        <v>1170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3176</v>
      </c>
      <c r="N308" s="30" t="str">
        <f>IF(K308="","",VLOOKUP(K308,'Inventário+Enviado+pela+Amazon+'!$C$1:$G$536,5,0))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1170</v>
      </c>
      <c r="W308" s="13">
        <f>V308*X308</f>
        <v>5779.8</v>
      </c>
      <c r="X308" s="13">
        <v>4.9400000000000004</v>
      </c>
      <c r="Y308" s="13">
        <v>0.89</v>
      </c>
      <c r="Z308" s="13">
        <f>Y308*V308</f>
        <v>1041.3</v>
      </c>
      <c r="AA308" s="13"/>
      <c r="AB308" s="13"/>
      <c r="AC308" s="13" t="str">
        <f t="shared" si="102"/>
        <v/>
      </c>
      <c r="AD308" s="13"/>
      <c r="AE308" s="157">
        <v>3.1943965517241377</v>
      </c>
      <c r="AF308" s="157">
        <v>0.3837793103448276</v>
      </c>
      <c r="AG308" s="157">
        <v>0.12127241379310345</v>
      </c>
      <c r="AH308" s="170">
        <f>AI308/4.59554784619832</f>
        <v>2.3830725744029009E-2</v>
      </c>
      <c r="AI308" s="173">
        <f>AG308*0.903051542728865</f>
        <v>0.10951524036631537</v>
      </c>
      <c r="AJ308" s="14">
        <f t="shared" si="135"/>
        <v>3737.4439655172409</v>
      </c>
      <c r="AK308" s="14">
        <f t="shared" si="136"/>
        <v>449.02179310344826</v>
      </c>
      <c r="AL308" s="14">
        <f t="shared" si="138"/>
        <v>141.88872413793104</v>
      </c>
      <c r="AM308" s="153">
        <f>V308*AH308</f>
        <v>27.881949120513941</v>
      </c>
      <c r="AN308" s="153">
        <f>V308*AI308</f>
        <v>128.13283122858897</v>
      </c>
      <c r="AO308" s="161" t="s">
        <v>3142</v>
      </c>
      <c r="AP308" s="162" t="s">
        <v>3146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9" t="s">
        <v>768</v>
      </c>
      <c r="N309" s="30" t="str">
        <f>IF(K309="","",VLOOKUP(K309,'Inventário+Enviado+pela+Amazon+'!$C$1:$G$536,5,0))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10</v>
      </c>
      <c r="T309" s="33">
        <f>IFERROR(VLOOKUP(K309,'Inventário+Enviado+pela+Amazon+'!$C$1:$F$510,4,0),0)</f>
        <v>0</v>
      </c>
      <c r="U309" s="34"/>
      <c r="V309" s="42">
        <f t="shared" si="137"/>
        <v>-40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70"/>
      <c r="AI309" s="170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1160</v>
      </c>
      <c r="F310" s="24">
        <v>1160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3177</v>
      </c>
      <c r="N310" s="30" t="str">
        <f>IF(K310="","",VLOOKUP(K310,'Inventário+Enviado+pela+Amazon+'!$C$1:$G$536,5,0))</f>
        <v>VS-05EG-S4WD</v>
      </c>
      <c r="O310" s="31" t="e">
        <f>IF(M310="","",VLOOKUP(M310,'Estoque FULL '!$A:$D,3,0))</f>
        <v>#N/A</v>
      </c>
      <c r="P310" s="31"/>
      <c r="Q310" s="40">
        <f>V311*P311</f>
        <v>-100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1160</v>
      </c>
      <c r="W310" s="13">
        <f>V310*X310</f>
        <v>5730.4000000000005</v>
      </c>
      <c r="X310" s="13">
        <v>4.9400000000000004</v>
      </c>
      <c r="Y310" s="13">
        <v>0.89</v>
      </c>
      <c r="Z310" s="13">
        <f>Y310*V310</f>
        <v>1032.4000000000001</v>
      </c>
      <c r="AA310" s="13"/>
      <c r="AB310" s="13"/>
      <c r="AC310" s="13" t="str">
        <f t="shared" si="102"/>
        <v/>
      </c>
      <c r="AD310" s="13"/>
      <c r="AE310" s="157">
        <v>3.1943965517241377</v>
      </c>
      <c r="AF310" s="157">
        <v>0.3837793103448276</v>
      </c>
      <c r="AG310" s="157">
        <v>0.12127241379310345</v>
      </c>
      <c r="AH310" s="170">
        <f>AI310/4.59554784619832</f>
        <v>2.3830725744029009E-2</v>
      </c>
      <c r="AI310" s="173">
        <f>AG310*0.903051542728865</f>
        <v>0.10951524036631537</v>
      </c>
      <c r="AJ310" s="14">
        <f t="shared" si="135"/>
        <v>3705.4999999999995</v>
      </c>
      <c r="AK310" s="14">
        <f t="shared" si="136"/>
        <v>445.18400000000003</v>
      </c>
      <c r="AL310" s="14">
        <f t="shared" si="138"/>
        <v>140.67600000000002</v>
      </c>
      <c r="AM310" s="153">
        <f>V310*AH310</f>
        <v>27.64364186307365</v>
      </c>
      <c r="AN310" s="153">
        <f>V310*AI310</f>
        <v>127.03767882492582</v>
      </c>
      <c r="AO310" s="161" t="s">
        <v>3142</v>
      </c>
      <c r="AP310" s="162" t="s">
        <v>3146</v>
      </c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2478</v>
      </c>
      <c r="N311" s="30" t="e">
        <f>IF(K311="","",VLOOKUP(K311,'Inventário+Enviado+pela+Amazon+'!$C$1:$G$536,5,0))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10</v>
      </c>
      <c r="T311" s="33">
        <f>IFERROR(VLOOKUP(K311,'Inventário+Enviado+pela+Amazon+'!$C$1:$F$510,4,0),0)</f>
        <v>0</v>
      </c>
      <c r="U311" s="34"/>
      <c r="V311" s="35">
        <f t="shared" si="137"/>
        <v>-50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70"/>
      <c r="AI311" s="170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30" t="str">
        <f>IF(K312="","",VLOOKUP(K312,'Inventário+Enviado+pela+Amazon+'!$C$1:$G$536,5,0))</f>
        <v>VJ-Q1D7-H014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70"/>
      <c r="AI312" s="170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30" t="str">
        <f>IF(K313="","",VLOOKUP(K313,'Inventário+Enviado+pela+Amazon+'!$C$1:$G$536,5,0))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70"/>
      <c r="AI313" s="170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480</v>
      </c>
      <c r="F314" s="24">
        <v>480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3178</v>
      </c>
      <c r="N314" s="30" t="str">
        <f>IF(K314="","",VLOOKUP(K314,'Inventário+Enviado+pela+Amazon+'!$C$1:$G$536,5,0))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480</v>
      </c>
      <c r="W314" s="13">
        <f>V314*X314</f>
        <v>2371.2000000000003</v>
      </c>
      <c r="X314" s="13">
        <v>4.9400000000000004</v>
      </c>
      <c r="Y314" s="13">
        <v>0.89</v>
      </c>
      <c r="Z314" s="13">
        <f>Y314*V314</f>
        <v>427.2</v>
      </c>
      <c r="AA314" s="13"/>
      <c r="AB314" s="13"/>
      <c r="AC314" s="13" t="str">
        <f t="shared" si="102"/>
        <v/>
      </c>
      <c r="AD314" s="13"/>
      <c r="AE314" s="157">
        <v>3.1943965517241377</v>
      </c>
      <c r="AF314" s="157">
        <v>0.3837793103448276</v>
      </c>
      <c r="AG314" s="157">
        <v>0.12127241379310345</v>
      </c>
      <c r="AH314" s="170">
        <f>AI314/4.59554784619832</f>
        <v>2.3830725744029009E-2</v>
      </c>
      <c r="AI314" s="173">
        <f>AG314*0.903051542728865</f>
        <v>0.10951524036631537</v>
      </c>
      <c r="AJ314" s="14">
        <f t="shared" si="135"/>
        <v>1533.3103448275861</v>
      </c>
      <c r="AK314" s="14">
        <f t="shared" si="136"/>
        <v>184.21406896551724</v>
      </c>
      <c r="AL314" s="14">
        <f t="shared" si="138"/>
        <v>58.21075862068966</v>
      </c>
      <c r="AM314" s="153">
        <f>V314*AH314</f>
        <v>11.438748357133925</v>
      </c>
      <c r="AN314" s="153">
        <f>V314*AI314</f>
        <v>52.567315375831377</v>
      </c>
      <c r="AO314" s="161" t="s">
        <v>3142</v>
      </c>
      <c r="AP314" s="162" t="s">
        <v>3146</v>
      </c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3" t="s">
        <v>77</v>
      </c>
      <c r="K315" s="114" t="s">
        <v>778</v>
      </c>
      <c r="L315" s="29">
        <v>0</v>
      </c>
      <c r="M315" s="30"/>
      <c r="N315" s="30" t="str">
        <f>IF(K315="","",VLOOKUP(K315,'Inventário+Enviado+pela+Amazon+'!$C$1:$G$536,5,0))</f>
        <v>1B-69PK-2R0H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70"/>
      <c r="AI315" s="170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customHeight="1">
      <c r="A316" s="115"/>
      <c r="B316" s="115"/>
      <c r="C316" s="115"/>
      <c r="D316" s="115"/>
      <c r="E316" s="38">
        <f t="shared" si="132"/>
        <v>0</v>
      </c>
      <c r="F316" s="74">
        <v>0</v>
      </c>
      <c r="G316" s="115"/>
      <c r="H316" s="116"/>
      <c r="I316" s="26">
        <f t="shared" si="133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70"/>
      <c r="AI316" s="170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customHeight="1">
      <c r="A317" s="118" t="s">
        <v>779</v>
      </c>
      <c r="B317" s="115"/>
      <c r="C317" s="115"/>
      <c r="D317" s="115"/>
      <c r="E317" s="38">
        <f t="shared" si="132"/>
        <v>0</v>
      </c>
      <c r="F317" s="74">
        <v>0</v>
      </c>
      <c r="G317" s="115"/>
      <c r="H317" s="116"/>
      <c r="I317" s="26">
        <f t="shared" si="133"/>
        <v>0</v>
      </c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 t="str">
        <f>IF(M317="","",VLOOKUP(M317,'Estoque FULL '!$A:$D,3,0))</f>
        <v/>
      </c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70"/>
      <c r="AI317" s="170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customHeight="1">
      <c r="A318" s="118" t="s">
        <v>780</v>
      </c>
      <c r="B318" s="115"/>
      <c r="C318" s="115"/>
      <c r="D318" s="115"/>
      <c r="E318" s="38">
        <f t="shared" si="132"/>
        <v>500</v>
      </c>
      <c r="F318" s="74">
        <v>500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70"/>
      <c r="AI318" s="170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customHeight="1">
      <c r="A319" s="118" t="s">
        <v>782</v>
      </c>
      <c r="B319" s="115"/>
      <c r="C319" s="115"/>
      <c r="D319" s="115"/>
      <c r="E319" s="38">
        <f t="shared" si="132"/>
        <v>350</v>
      </c>
      <c r="F319" s="74">
        <v>350</v>
      </c>
      <c r="G319" s="115"/>
      <c r="H319" s="116"/>
      <c r="I319" s="26"/>
      <c r="J319" s="27"/>
      <c r="K319" s="28"/>
      <c r="L319" s="29"/>
      <c r="M319" s="30"/>
      <c r="N319" s="30" t="str">
        <f>IF(K319="","",VLOOKUP(K319,'Inventário+Enviado+pela+Amazon+'!$C$1:$G$536,5,0))</f>
        <v/>
      </c>
      <c r="O319" s="31"/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70"/>
      <c r="AI319" s="170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customHeight="1">
      <c r="A320" s="118" t="s">
        <v>783</v>
      </c>
      <c r="B320" s="115"/>
      <c r="C320" s="115"/>
      <c r="D320" s="115"/>
      <c r="E320" s="38">
        <f t="shared" si="132"/>
        <v>0</v>
      </c>
      <c r="F320" s="74">
        <v>0</v>
      </c>
      <c r="G320" s="115"/>
      <c r="H320" s="116"/>
      <c r="I320" s="26">
        <f>G320*H320</f>
        <v>0</v>
      </c>
      <c r="J320" s="27"/>
      <c r="K320" s="28" t="s">
        <v>784</v>
      </c>
      <c r="L320" s="29"/>
      <c r="M320" s="30"/>
      <c r="N320" s="30" t="e">
        <f>IF(K320="","",VLOOKUP(K320,'Inventário+Enviado+pela+Amazon+'!$C$1:$G$536,5,0))</f>
        <v>#N/A</v>
      </c>
      <c r="O320" s="31" t="str">
        <f>IF(M320="","",VLOOKUP(M320,'Estoque FULL '!$A:$D,3,0))</f>
        <v/>
      </c>
      <c r="P320" s="117"/>
      <c r="Q320" s="117"/>
      <c r="R320" s="117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70"/>
      <c r="AI320" s="170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customHeight="1">
      <c r="A321" s="119" t="s">
        <v>785</v>
      </c>
      <c r="B321" s="1"/>
      <c r="C321" s="1"/>
      <c r="D321" s="1"/>
      <c r="E321" s="120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2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70"/>
      <c r="AI321" s="170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9" t="s">
        <v>3082</v>
      </c>
      <c r="B322" s="1"/>
      <c r="C322" s="1"/>
      <c r="D322" s="1"/>
      <c r="E322" s="120"/>
      <c r="F322" s="3">
        <v>0</v>
      </c>
      <c r="G322" s="4"/>
      <c r="H322" s="5"/>
      <c r="I322" s="26"/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2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70"/>
      <c r="AI322" s="170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1"/>
      <c r="N323" s="30" t="str">
        <f>IF(K323="","",VLOOKUP(K323,'Inventário+Enviado+pela+Amazon+'!$C$1:$G$536,5,0))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70"/>
      <c r="AI323" s="170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72</v>
      </c>
      <c r="F324" s="24">
        <v>72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30" t="str">
        <f>IF(K324="","",VLOOKUP(K324,'Inventário+Enviado+pela+Amazon+'!$C$1:$G$536,5,0))</f>
        <v/>
      </c>
      <c r="O324" s="31" t="e">
        <f>IF(M338="","",VLOOKUP(M338,'Estoque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72</v>
      </c>
      <c r="W324" s="13">
        <f t="shared" ref="W324:W326" si="144">V324*X324</f>
        <v>672.48</v>
      </c>
      <c r="X324" s="13">
        <v>9.34</v>
      </c>
      <c r="Y324" s="13">
        <v>1.6817</v>
      </c>
      <c r="Z324" s="13">
        <f t="shared" ref="Z324:Z326" si="145">Y324*V324</f>
        <v>121.08239999999999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70">
        <f>AI324/4.59554784619832</f>
        <v>0.11316035883685412</v>
      </c>
      <c r="AI324" s="173">
        <f>AG324*0.838764263431829</f>
        <v>0.52003384332773395</v>
      </c>
      <c r="AJ324" s="14">
        <f t="shared" si="135"/>
        <v>719.33789690721653</v>
      </c>
      <c r="AK324" s="14">
        <f t="shared" si="136"/>
        <v>121.08470103092783</v>
      </c>
      <c r="AL324" s="14">
        <f t="shared" si="138"/>
        <v>44.64</v>
      </c>
      <c r="AM324" s="153">
        <f>V324*AH324</f>
        <v>8.1475458362534958</v>
      </c>
      <c r="AN324" s="153">
        <f>V324*AI324</f>
        <v>37.442436719596841</v>
      </c>
      <c r="AO324" s="106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72</v>
      </c>
      <c r="F325" s="24">
        <v>72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30" t="str">
        <f>IF(K325="","",VLOOKUP(K325,'Inventário+Enviado+pela+Amazon+'!$C$1:$G$536,5,0))</f>
        <v>QX-YHBY-ONS0</v>
      </c>
      <c r="O325" s="31" t="e">
        <f>IF(M325="","",VLOOKUP(M325,'Estoque FULL '!$A:$D,3,0))</f>
        <v>#N/A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1</v>
      </c>
      <c r="U325" s="34"/>
      <c r="V325" s="35">
        <f t="shared" si="140"/>
        <v>73</v>
      </c>
      <c r="W325" s="13">
        <f t="shared" si="144"/>
        <v>681.81999999999994</v>
      </c>
      <c r="X325" s="13">
        <v>9.34</v>
      </c>
      <c r="Y325" s="13">
        <v>1.6817</v>
      </c>
      <c r="Z325" s="13">
        <f t="shared" si="145"/>
        <v>122.7641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53">
        <v>0.62</v>
      </c>
      <c r="AH325" s="170">
        <f>AI325/4.59554784619832</f>
        <v>0.11316035883685412</v>
      </c>
      <c r="AI325" s="173">
        <f>AG325*0.838764263431829</f>
        <v>0.52003384332773395</v>
      </c>
      <c r="AJ325" s="14">
        <f t="shared" si="135"/>
        <v>729.32870103092785</v>
      </c>
      <c r="AK325" s="14">
        <f t="shared" si="136"/>
        <v>122.76643298969071</v>
      </c>
      <c r="AL325" s="14">
        <f t="shared" si="138"/>
        <v>45.26</v>
      </c>
      <c r="AM325" s="153">
        <f>V325*AH325</f>
        <v>8.26070619509035</v>
      </c>
      <c r="AN325" s="153">
        <f>V325*AI325</f>
        <v>37.96247056292458</v>
      </c>
      <c r="AO325" s="106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3" t="s">
        <v>2679</v>
      </c>
      <c r="N326" s="30" t="str">
        <f>IF(K326="","",VLOOKUP(K326,'Inventário+Enviado+pela+Amazon+'!$C$1:$G$536,5,0))</f>
        <v>UQ-B42B-TZHM</v>
      </c>
      <c r="O326" s="31" t="e">
        <f>IF(#REF!="","",VLOOKUP(#REF!,'Estoque FULL '!$A:$D,3,0))</f>
        <v>#REF!</v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53">
        <v>0.62</v>
      </c>
      <c r="AH326" s="170">
        <f>AI326/4.59554784619832</f>
        <v>0.11316035883685412</v>
      </c>
      <c r="AI326" s="173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53">
        <f>V326*AH326</f>
        <v>3.9606125592898942</v>
      </c>
      <c r="AN326" s="153">
        <f>V326*AI326</f>
        <v>18.20118451647069</v>
      </c>
      <c r="AO326" s="106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30" t="str">
        <f>IF(K327="","",VLOOKUP(K327,'Inventário+Enviado+pela+Amazon+'!$C$1:$G$536,5,0))</f>
        <v>6W-7LM6-R1QR</v>
      </c>
      <c r="O327" s="31" t="str">
        <f>IF(M327="","",VLOOKUP(M327,'Estoque FULL '!$A:$D,3,0))</f>
        <v/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70"/>
      <c r="AI327" s="170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4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3076</v>
      </c>
      <c r="N328" s="30" t="str">
        <f>IF(K328="","",VLOOKUP(K328,'Inventário+Enviado+pela+Amazon+'!$C$1:$G$536,5,0))</f>
        <v/>
      </c>
      <c r="O328" s="31" t="str">
        <f>IF(M328="","",VLOOKUP(M328,'Estoque FULL '!$A:$D,3,0))</f>
        <v>QNFD70243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70">
        <f>AI328/4.59554784619832</f>
        <v>0</v>
      </c>
      <c r="AI328" s="173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53">
        <f>V328*AH328</f>
        <v>0</v>
      </c>
      <c r="AN328" s="153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customHeight="1">
      <c r="A329" s="44" t="s">
        <v>803</v>
      </c>
      <c r="B329" s="44"/>
      <c r="C329" s="44"/>
      <c r="D329" s="44"/>
      <c r="E329" s="38">
        <f t="shared" si="143"/>
        <v>0</v>
      </c>
      <c r="F329" s="124">
        <v>0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3158</v>
      </c>
      <c r="N329" s="30" t="str">
        <f>IF(K329="","",VLOOKUP(K329,'Inventário+Enviado+pela+Amazon+'!$C$1:$G$536,5,0))</f>
        <v>RQ-1LTW-KIZN</v>
      </c>
      <c r="O329" s="31" t="e">
        <f>IF(M329="","",VLOOKUP(M329,'Estoque FULL '!$A:$D,3,0))</f>
        <v>#N/A</v>
      </c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0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70">
        <f>AI329/4.59554784619832</f>
        <v>0</v>
      </c>
      <c r="AI329" s="173">
        <f>AG329*0.838764263431829</f>
        <v>0</v>
      </c>
      <c r="AJ329" s="14">
        <f t="shared" si="135"/>
        <v>0</v>
      </c>
      <c r="AK329" s="14">
        <f t="shared" si="136"/>
        <v>0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3028</v>
      </c>
      <c r="N330" s="30" t="str">
        <f>IF(K330="","",VLOOKUP(K330,'Inventário+Enviado+pela+Amazon+'!$C$1:$G$536,5,0))</f>
        <v>OU-7XUW-RFTL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53">
        <v>0.62</v>
      </c>
      <c r="AH330" s="170">
        <f>AI330/4.59554784619832</f>
        <v>0.11316035883685412</v>
      </c>
      <c r="AI330" s="173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53">
        <f>V330*AH330</f>
        <v>1.6974053825528117</v>
      </c>
      <c r="AN330" s="153">
        <f>V330*AI330</f>
        <v>7.8005076499160095</v>
      </c>
      <c r="AO330" s="106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3028</v>
      </c>
      <c r="N331" s="30" t="str">
        <f>IF(K331="","",VLOOKUP(K331,'Inventário+Enviado+pela+Amazon+'!$C$1:$G$536,5,0))</f>
        <v>4U-JDF4-QNDE</v>
      </c>
      <c r="O331" s="31"/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70"/>
      <c r="AI331" s="170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30" t="str">
        <f>IF(K332="","",VLOOKUP(K332,'Inventário+Enviado+pela+Amazon+'!$C$1:$G$536,5,0))</f>
        <v/>
      </c>
      <c r="O332" s="31" t="str">
        <f>IF(M332="","",VLOOKUP(M332,'Estoque FULL '!$A:$D,3,0))</f>
        <v/>
      </c>
      <c r="P332" s="117"/>
      <c r="Q332" s="117"/>
      <c r="R332" s="117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70"/>
      <c r="AI332" s="170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3175</v>
      </c>
      <c r="N333" s="30" t="str">
        <f>IF(K333="","",VLOOKUP(K333,'Inventário+Enviado+pela+Amazon+'!$C$1:$G$536,5,0))</f>
        <v/>
      </c>
      <c r="O333" s="31" t="str">
        <f>IF(M335="","",VLOOKUP(M335,'Estoque FULL '!$A:$D,3,0))</f>
        <v>XKLV98097</v>
      </c>
      <c r="P333" s="117"/>
      <c r="Q333" s="117"/>
      <c r="R333" s="117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70">
        <f>AI333/4.59554784619832</f>
        <v>0.11316035883685412</v>
      </c>
      <c r="AI333" s="173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53">
        <f>V333*AH333</f>
        <v>4.5264143534741645</v>
      </c>
      <c r="AN333" s="153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73</v>
      </c>
      <c r="F334" s="24">
        <v>73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30" t="str">
        <f>IF(K334="","",VLOOKUP(K334,'Inventário+Enviado+pela+Amazon+'!$C$1:$G$536,5,0))</f>
        <v/>
      </c>
      <c r="O334" s="31" t="e">
        <f>IF(M334="","",VLOOKUP(M334,'Estoque FULL '!$A:$D,3,0))</f>
        <v>#N/A</v>
      </c>
      <c r="P334" s="117"/>
      <c r="Q334" s="117"/>
      <c r="R334" s="117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73</v>
      </c>
      <c r="W334" s="13">
        <f t="shared" si="146"/>
        <v>681.81999999999994</v>
      </c>
      <c r="X334" s="13">
        <v>9.34</v>
      </c>
      <c r="Y334" s="13">
        <v>1.6817</v>
      </c>
      <c r="Z334" s="13">
        <f t="shared" si="147"/>
        <v>122.7641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70">
        <f>AI334/4.59554784619832</f>
        <v>0.11316035883685412</v>
      </c>
      <c r="AI334" s="173">
        <f>AG334*0.838764263431829</f>
        <v>0.52003384332773395</v>
      </c>
      <c r="AJ334" s="14">
        <f t="shared" si="135"/>
        <v>729.26106122448994</v>
      </c>
      <c r="AK334" s="14">
        <f t="shared" si="136"/>
        <v>122.7547142857143</v>
      </c>
      <c r="AL334" s="14">
        <f t="shared" si="138"/>
        <v>45.26</v>
      </c>
      <c r="AM334" s="153">
        <f>V334*AH334</f>
        <v>8.26070619509035</v>
      </c>
      <c r="AN334" s="153">
        <f>V334*AI334</f>
        <v>37.96247056292458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2996</v>
      </c>
      <c r="N335" s="30" t="str">
        <f>IF(K335="","",VLOOKUP(K335,'Inventário+Enviado+pela+Amazon+'!$C$1:$G$536,5,0))</f>
        <v/>
      </c>
      <c r="O335" s="31" t="e">
        <f>IF(#REF!="","",VLOOKUP(#REF!,'Estoque FULL '!$A:$D,3,0))</f>
        <v>#REF!</v>
      </c>
      <c r="P335" s="117"/>
      <c r="Q335" s="117"/>
      <c r="R335" s="117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70">
        <f>AI335/4.59554784619832</f>
        <v>0.11316035883685412</v>
      </c>
      <c r="AI335" s="173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53">
        <f>V335*AH335</f>
        <v>7.2422629655586634</v>
      </c>
      <c r="AN335" s="153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30" t="str">
        <f>IF(K336="","",VLOOKUP(K336,'Inventário+Enviado+pela+Amazon+'!$C$1:$G$536,5,0))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70">
        <f>AI336/4.59554784619832</f>
        <v>0.11316035883685412</v>
      </c>
      <c r="AI336" s="173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30" t="str">
        <f>IF(K337="","",VLOOKUP(K337,'Inventário+Enviado+pela+Amazon+'!$C$1:$G$536,5,0))</f>
        <v/>
      </c>
      <c r="O337" s="31" t="str">
        <f>IF(M337="","",VLOOKUP(M337,'Estoque FULL '!$A:$D,3,0))</f>
        <v/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70"/>
      <c r="AI337" s="170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34</v>
      </c>
      <c r="F338" s="24">
        <v>34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30" t="str">
        <f>IF(K338="","",VLOOKUP(K338,'Inventário+Enviado+pela+Amazon+'!$C$1:$G$536,5,0))</f>
        <v/>
      </c>
      <c r="O338" s="31" t="e">
        <f>IF(M324="","",VLOOKUP(M324,'Estoque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34</v>
      </c>
      <c r="W338" s="13">
        <f t="shared" si="146"/>
        <v>317.56</v>
      </c>
      <c r="X338" s="13">
        <v>9.34</v>
      </c>
      <c r="Y338" s="13">
        <v>1.6817</v>
      </c>
      <c r="Z338" s="13">
        <f t="shared" si="147"/>
        <v>57.177799999999998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70">
        <f>AI338/4.59554784619832</f>
        <v>0.11316035883685412</v>
      </c>
      <c r="AI338" s="173">
        <f>AG338*0.838764263431829</f>
        <v>0.52003384332773395</v>
      </c>
      <c r="AJ338" s="14">
        <f t="shared" si="135"/>
        <v>339.65583673469393</v>
      </c>
      <c r="AK338" s="14">
        <f t="shared" si="136"/>
        <v>57.173428571428573</v>
      </c>
      <c r="AL338" s="14">
        <f t="shared" si="138"/>
        <v>21.08</v>
      </c>
      <c r="AM338" s="153">
        <f>V338*AH338</f>
        <v>3.84745220045304</v>
      </c>
      <c r="AN338" s="153">
        <f>V338*AI338</f>
        <v>17.681150673142955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30" t="str">
        <f>IF(K339="","",VLOOKUP(K339,'Inventário+Enviado+pela+Amazon+'!$C$1:$G$536,5,0))</f>
        <v>CK-UBU1-8NKM</v>
      </c>
      <c r="O339" s="31" t="e">
        <f>IF(M339="","",VLOOKUP(M339,'Estoque FULL '!$A:$D,3,0))</f>
        <v>#N/A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8</v>
      </c>
      <c r="U339" s="34"/>
      <c r="V339" s="35">
        <f t="shared" si="140"/>
        <v>115</v>
      </c>
      <c r="W339" s="13">
        <f t="shared" si="146"/>
        <v>1074.0999999999999</v>
      </c>
      <c r="X339" s="13">
        <v>9.34</v>
      </c>
      <c r="Y339" s="13">
        <v>1.6817</v>
      </c>
      <c r="Z339" s="13">
        <f t="shared" si="147"/>
        <v>193.3955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70">
        <f>AI339/4.59554784619832</f>
        <v>0.11316035883685412</v>
      </c>
      <c r="AI339" s="173">
        <f>AG339*0.838764263431829</f>
        <v>0.52003384332773395</v>
      </c>
      <c r="AJ339" s="14">
        <f t="shared" si="135"/>
        <v>1148.8359183673472</v>
      </c>
      <c r="AK339" s="14">
        <f t="shared" si="136"/>
        <v>193.3807142857143</v>
      </c>
      <c r="AL339" s="14">
        <f t="shared" si="138"/>
        <v>71.3</v>
      </c>
      <c r="AM339" s="153">
        <f>V339*AH339</f>
        <v>13.013441266238223</v>
      </c>
      <c r="AN339" s="153">
        <f>V339*AI339</f>
        <v>59.803891982689407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3068</v>
      </c>
      <c r="N340" s="30" t="str">
        <f>IF(K340="","",VLOOKUP(K340,'Inventário+Enviado+pela+Amazon+'!$C$1:$G$536,5,0))</f>
        <v>B9-O6U0-19FH</v>
      </c>
      <c r="O340" s="31" t="str">
        <f>IF(M340="","",VLOOKUP(M340,'Estoque FULL '!$A:$D,3,0))</f>
        <v>KLER95581</v>
      </c>
      <c r="P340" s="117"/>
      <c r="Q340" s="117"/>
      <c r="R340" s="117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35">
        <f t="shared" si="140"/>
        <v>15</v>
      </c>
      <c r="W340" s="13">
        <f t="shared" si="146"/>
        <v>140.1</v>
      </c>
      <c r="X340" s="13">
        <v>9.34</v>
      </c>
      <c r="Y340" s="13">
        <v>1.6817</v>
      </c>
      <c r="Z340" s="13">
        <f t="shared" si="147"/>
        <v>25.2255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70">
        <f>AI340/4.59554784619832</f>
        <v>0.11316035883685412</v>
      </c>
      <c r="AI340" s="173">
        <f>AG340*0.838764263431829</f>
        <v>0.52003384332773395</v>
      </c>
      <c r="AJ340" s="14">
        <f t="shared" si="135"/>
        <v>149.84816326530614</v>
      </c>
      <c r="AK340" s="14">
        <f t="shared" si="136"/>
        <v>25.223571428571432</v>
      </c>
      <c r="AL340" s="14">
        <f t="shared" si="138"/>
        <v>9.3000000000000007</v>
      </c>
      <c r="AM340" s="153">
        <f>V340*AH340</f>
        <v>1.6974053825528117</v>
      </c>
      <c r="AN340" s="153">
        <f>V340*AI340</f>
        <v>7.8005076499160095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30" t="str">
        <f>IF(K341="","",VLOOKUP(K341,'Inventário+Enviado+pela+Amazon+'!$C$1:$G$536,5,0))</f>
        <v>M8-73HE-TKKS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70"/>
      <c r="AI341" s="170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70"/>
      <c r="AI342" s="170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70"/>
      <c r="AI343" s="170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17"/>
      <c r="Q344" s="117"/>
      <c r="R344" s="117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70"/>
      <c r="AI344" s="170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5"/>
      <c r="L345" s="126"/>
      <c r="M345" s="127"/>
      <c r="N345" s="30" t="str">
        <f>IF(K345="","",VLOOKUP(K345,'Inventário+Enviado+pela+Amazon+'!$C$1:$G$536,5,0))</f>
        <v/>
      </c>
      <c r="O345" s="31" t="str">
        <f>IF(M345="","",VLOOKUP(M345,'Estoque FULL '!$A:$D,3,0))</f>
        <v/>
      </c>
      <c r="P345" s="128"/>
      <c r="Q345" s="128"/>
      <c r="R345" s="128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70"/>
      <c r="AI345" s="170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30" t="str">
        <f>IF(K346="","",VLOOKUP(K346,'Inventário+Enviado+pela+Amazon+'!$C$1:$G$536,5,0))</f>
        <v/>
      </c>
      <c r="O346" s="31" t="str">
        <f>IF(M346="","",VLOOKUP(M346,'Estoque FULL '!$A:$D,3,0))</f>
        <v>KRLF80430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70">
        <f>AI346/4.59554784619832</f>
        <v>0.11316035883685412</v>
      </c>
      <c r="AI346" s="173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53">
        <f>V346*AH346</f>
        <v>10.410753012990579</v>
      </c>
      <c r="AN346" s="153">
        <f>V346*AI346</f>
        <v>47.843113586151524</v>
      </c>
      <c r="AO346" s="106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30" t="str">
        <f>IF(K347="","",VLOOKUP(K347,'Inventário+Enviado+pela+Amazon+'!$C$1:$G$536,5,0))</f>
        <v>1M-U0TL-I3CU</v>
      </c>
      <c r="O347" s="31" t="str">
        <f>IF(M347="","",VLOOKUP(M347,'Estoque FULL '!$A:$D,3,0))</f>
        <v>QUZD81195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8</v>
      </c>
      <c r="U347" s="34"/>
      <c r="V347" s="42">
        <f t="shared" si="140"/>
        <v>8</v>
      </c>
      <c r="W347" s="13">
        <f t="shared" si="146"/>
        <v>74.72</v>
      </c>
      <c r="X347" s="13">
        <v>9.34</v>
      </c>
      <c r="Y347" s="13">
        <v>1.6817</v>
      </c>
      <c r="Z347" s="13">
        <f t="shared" si="147"/>
        <v>13.4536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70">
        <f>AI347/4.59554784619832</f>
        <v>0.11316035883685412</v>
      </c>
      <c r="AI347" s="173">
        <f>AG347*0.838764263431829</f>
        <v>0.52003384332773395</v>
      </c>
      <c r="AJ347" s="14">
        <f t="shared" si="135"/>
        <v>79.986833333333351</v>
      </c>
      <c r="AK347" s="14">
        <f t="shared" si="136"/>
        <v>13.464</v>
      </c>
      <c r="AL347" s="14">
        <f t="shared" si="138"/>
        <v>4.96</v>
      </c>
      <c r="AM347" s="153">
        <f>V347*AH347</f>
        <v>0.90528287069483293</v>
      </c>
      <c r="AN347" s="153">
        <f>V347*AI347</f>
        <v>4.1602707466218716</v>
      </c>
      <c r="AO347" s="106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30" t="str">
        <f>IF(K348="","",VLOOKUP(K348,'Inventário+Enviado+pela+Amazon+'!$C$1:$G$536,5,0))</f>
        <v>TG-RUYL-7UYB</v>
      </c>
      <c r="O348" s="31" t="str">
        <f>IF(M348="","",VLOOKUP(M348,'Estoque FULL '!$A:$D,3,0))</f>
        <v>PAGC80067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10</v>
      </c>
      <c r="U348" s="34"/>
      <c r="V348" s="42">
        <f t="shared" si="140"/>
        <v>10</v>
      </c>
      <c r="W348" s="13">
        <f t="shared" si="146"/>
        <v>93.4</v>
      </c>
      <c r="X348" s="13">
        <v>9.34</v>
      </c>
      <c r="Y348" s="13">
        <v>1.6817</v>
      </c>
      <c r="Z348" s="13">
        <f t="shared" si="147"/>
        <v>16.817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70">
        <f>AI348/4.59554784619832</f>
        <v>0.11316035883685412</v>
      </c>
      <c r="AI348" s="173">
        <f>AG348*0.838764263431829</f>
        <v>0.52003384332773395</v>
      </c>
      <c r="AJ348" s="14">
        <f t="shared" si="135"/>
        <v>99.983541666666696</v>
      </c>
      <c r="AK348" s="14">
        <f t="shared" si="136"/>
        <v>16.830000000000002</v>
      </c>
      <c r="AL348" s="14">
        <f t="shared" si="138"/>
        <v>6.2</v>
      </c>
      <c r="AM348" s="153">
        <f>V348*AH348</f>
        <v>1.1316035883685411</v>
      </c>
      <c r="AN348" s="153">
        <f>V348*AI348</f>
        <v>5.2003384332773397</v>
      </c>
      <c r="AO348" s="106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30" t="str">
        <f>IF(K349="","",VLOOKUP(K349,'Inventário+Enviado+pela+Amazon+'!$C$1:$G$536,5,0))</f>
        <v>BR-BIE0-A027</v>
      </c>
      <c r="O349" s="31" t="str">
        <f>IF(M349="","",VLOOKUP(M349,'Estoque FULL '!$A:$D,3,0))</f>
        <v>FMVG78846</v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53">
        <v>0.62</v>
      </c>
      <c r="AH349" s="170">
        <f>AI349/4.59554784619832</f>
        <v>0.11316035883685412</v>
      </c>
      <c r="AI349" s="173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53">
        <f>V349*AH349</f>
        <v>0.22632071767370823</v>
      </c>
      <c r="AN349" s="153">
        <f>V349*AI349</f>
        <v>1.0400676866554679</v>
      </c>
      <c r="AO349" s="106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30" t="str">
        <f>IF(K350="","",VLOOKUP(K350,'Inventário+Enviado+pela+Amazon+'!$C$1:$G$536,5,0))</f>
        <v/>
      </c>
      <c r="O350" s="31" t="str">
        <f>IF(M350="","",VLOOKUP(M350,'Estoque FULL '!$A:$D,3,0))</f>
        <v/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70"/>
      <c r="AI350" s="170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67</v>
      </c>
      <c r="F351" s="24">
        <v>67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30" t="str">
        <f>IF(K351="","",VLOOKUP(K351,'Inventário+Enviado+pela+Amazon+'!$C$1:$G$536,5,0))</f>
        <v>R5-Z7B2-9M5P</v>
      </c>
      <c r="O351" s="31" t="str">
        <f>IF(M351="","",VLOOKUP(M351,'Estoque FULL '!$A:$D,3,0))</f>
        <v>BQVC78252</v>
      </c>
      <c r="P351" s="117"/>
      <c r="Q351" s="117"/>
      <c r="R351" s="117"/>
      <c r="S351" s="32">
        <f>IFERROR(IF(M351&lt;&gt;"",VLOOKUP(M351,'Estoque FULL '!$A:$D,4,0),0),0)</f>
        <v>0</v>
      </c>
      <c r="T351" s="33">
        <f>IFERROR(VLOOKUP(K351,'Inventário+Enviado+pela+Amazon+'!$C$1:$F$510,4,0),0)</f>
        <v>3</v>
      </c>
      <c r="U351" s="34"/>
      <c r="V351" s="42">
        <f t="shared" si="140"/>
        <v>70</v>
      </c>
      <c r="W351" s="13">
        <f t="shared" si="146"/>
        <v>653.79999999999995</v>
      </c>
      <c r="X351" s="13">
        <v>9.34</v>
      </c>
      <c r="Y351" s="13">
        <v>1.6817</v>
      </c>
      <c r="Z351" s="13">
        <f t="shared" si="147"/>
        <v>117.71899999999999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70">
        <f>AI351/4.59554784619832</f>
        <v>0.11316035883685412</v>
      </c>
      <c r="AI351" s="173">
        <f>AG351*0.838764263431829</f>
        <v>0.52003384332773395</v>
      </c>
      <c r="AJ351" s="14">
        <f t="shared" si="135"/>
        <v>699.88479166666684</v>
      </c>
      <c r="AK351" s="14">
        <f t="shared" si="136"/>
        <v>117.81</v>
      </c>
      <c r="AL351" s="14">
        <f t="shared" si="138"/>
        <v>43.4</v>
      </c>
      <c r="AM351" s="153">
        <f>V351*AH351</f>
        <v>7.9212251185797884</v>
      </c>
      <c r="AN351" s="153">
        <f>V351*AI351</f>
        <v>36.40236903294138</v>
      </c>
      <c r="AO351" s="106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108</v>
      </c>
      <c r="F352" s="24">
        <v>108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30" t="str">
        <f>IF(K352="","",VLOOKUP(K352,'Inventário+Enviado+pela+Amazon+'!$C$1:$G$536,5,0))</f>
        <v>HR-JJ76-W8B0</v>
      </c>
      <c r="O352" s="31" t="str">
        <f>IF(M352="","",VLOOKUP(M352,'Estoque FULL '!$A:$D,3,0))</f>
        <v>OUFQ91349</v>
      </c>
      <c r="P352" s="117"/>
      <c r="Q352" s="117"/>
      <c r="R352" s="117"/>
      <c r="S352" s="32">
        <f>IFERROR(IF(M352&lt;&gt;"",VLOOKUP(M352,'Estoque FULL '!$A:$D,4,0),0),0)</f>
        <v>13</v>
      </c>
      <c r="T352" s="33">
        <f>IFERROR(VLOOKUP(K352,'Inventário+Enviado+pela+Amazon+'!$C$1:$F$510,4,0),0)</f>
        <v>0</v>
      </c>
      <c r="U352" s="34"/>
      <c r="V352" s="42">
        <f t="shared" si="140"/>
        <v>121</v>
      </c>
      <c r="W352" s="13">
        <f t="shared" si="146"/>
        <v>1130.1399999999999</v>
      </c>
      <c r="X352" s="13">
        <v>9.34</v>
      </c>
      <c r="Y352" s="13">
        <v>1.6817</v>
      </c>
      <c r="Z352" s="13">
        <f t="shared" si="147"/>
        <v>203.48570000000001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70">
        <f>AI352/4.59554784619832</f>
        <v>0.11316035883685412</v>
      </c>
      <c r="AI352" s="173">
        <f>AG352*0.838764263431829</f>
        <v>0.52003384332773395</v>
      </c>
      <c r="AJ352" s="14">
        <f t="shared" si="135"/>
        <v>1209.800854166667</v>
      </c>
      <c r="AK352" s="14">
        <f t="shared" si="136"/>
        <v>203.643</v>
      </c>
      <c r="AL352" s="14">
        <f t="shared" si="138"/>
        <v>75.02</v>
      </c>
      <c r="AM352" s="153">
        <f>V352*AH352</f>
        <v>13.692403419259348</v>
      </c>
      <c r="AN352" s="153">
        <f>V352*AI352</f>
        <v>62.924095042655807</v>
      </c>
      <c r="AO352" s="106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30" t="str">
        <f>IF(K353="","",VLOOKUP(K353,'Inventário+Enviado+pela+Amazon+'!$C$1:$G$536,5,0))</f>
        <v>OF-VFGV-0FZW</v>
      </c>
      <c r="O353" s="31" t="str">
        <f>IF(M353="","",VLOOKUP(M353,'Estoque FULL '!$A:$D,3,0))</f>
        <v>VEZJ79770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70">
        <f>AI353/4.59554784619832</f>
        <v>0.11316035883685412</v>
      </c>
      <c r="AI353" s="173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53">
        <f>V353*AH353</f>
        <v>4.865895429984727</v>
      </c>
      <c r="AN353" s="153">
        <f>V353*AI353</f>
        <v>22.361455263092559</v>
      </c>
      <c r="AO353" s="106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30" t="str">
        <f>IF(K354="","",VLOOKUP(K354,'Inventário+Enviado+pela+Amazon+'!$C$1:$G$536,5,0))</f>
        <v>K6-NVQU-ZTNO</v>
      </c>
      <c r="O354" s="31" t="str">
        <f>IF(M354="","",VLOOKUP(M354,'Estoque FULL '!$A:$D,3,0))</f>
        <v>PFRK79466</v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53">
        <v>0.62</v>
      </c>
      <c r="AH354" s="170">
        <f>AI354/4.59554784619832</f>
        <v>0.11316035883685412</v>
      </c>
      <c r="AI354" s="173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53">
        <f>V354*AH354</f>
        <v>0.11316035883685412</v>
      </c>
      <c r="AN354" s="153">
        <f>V354*AI354</f>
        <v>0.52003384332773395</v>
      </c>
      <c r="AO354" s="106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17"/>
      <c r="Q355" s="117"/>
      <c r="R355" s="117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70"/>
      <c r="AI355" s="170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5"/>
      <c r="L356" s="126"/>
      <c r="M356" s="127"/>
      <c r="N356" s="30" t="str">
        <f>IF(K356="","",VLOOKUP(K356,'Inventário+Enviado+pela+Amazon+'!$C$1:$G$536,5,0))</f>
        <v/>
      </c>
      <c r="O356" s="31" t="str">
        <f>IF(M356="","",VLOOKUP(M356,'Estoque FULL '!$A:$D,3,0))</f>
        <v/>
      </c>
      <c r="P356" s="128"/>
      <c r="Q356" s="128"/>
      <c r="R356" s="128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70"/>
      <c r="AI356" s="170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9"/>
      <c r="C357" s="129"/>
      <c r="D357" s="129"/>
      <c r="E357" s="38">
        <f t="shared" si="143"/>
        <v>-6</v>
      </c>
      <c r="F357" s="24">
        <v>-26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30" t="str">
        <f>IF(K357="","",VLOOKUP(K357,'Inventário+Enviado+pela+Amazon+'!$C$1:$G$536,5,0))</f>
        <v/>
      </c>
      <c r="O357" s="31" t="str">
        <f>IF(M357="","",VLOOKUP(M357,'Estoque FULL '!$A:$D,3,0))</f>
        <v>XYEN71741</v>
      </c>
      <c r="P357" s="117"/>
      <c r="Q357" s="117"/>
      <c r="R357" s="117"/>
      <c r="S357" s="32">
        <f>IFERROR(IF(M357&lt;&gt;"",VLOOKUP(M357,'Estoque FULL '!$A:$D,4,0),0),0)</f>
        <v>11</v>
      </c>
      <c r="T357" s="33"/>
      <c r="U357" s="34"/>
      <c r="V357" s="42">
        <f t="shared" si="140"/>
        <v>5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53">
        <v>0.62</v>
      </c>
      <c r="AH357" s="170">
        <f>AI357/4.59554784619832</f>
        <v>0.11316035883685412</v>
      </c>
      <c r="AI357" s="173">
        <f>AG357*0.838764263431829</f>
        <v>0.52003384332773395</v>
      </c>
      <c r="AJ357" s="14">
        <f t="shared" si="135"/>
        <v>49.940102040816335</v>
      </c>
      <c r="AK357" s="14">
        <f t="shared" si="136"/>
        <v>8.4063265306122457</v>
      </c>
      <c r="AL357" s="14">
        <f t="shared" si="138"/>
        <v>3.1</v>
      </c>
      <c r="AM357" s="153">
        <f>V357*AH357</f>
        <v>0.56580179418427057</v>
      </c>
      <c r="AN357" s="153">
        <f>V357*AI357</f>
        <v>2.6001692166386698</v>
      </c>
      <c r="AO357" s="106" t="s">
        <v>715</v>
      </c>
      <c r="AP357" s="13" t="s">
        <v>792</v>
      </c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customHeight="1">
      <c r="A358" s="22" t="s">
        <v>859</v>
      </c>
      <c r="B358" s="129"/>
      <c r="C358" s="129"/>
      <c r="D358" s="129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30" t="str">
        <f>IF(K358="","",VLOOKUP(K358,'Inventário+Enviado+pela+Amazon+'!$C$1:$G$536,5,0))</f>
        <v/>
      </c>
      <c r="O358" s="31" t="str">
        <f>IF(M358="","",VLOOKUP(M358,'Estoque FULL '!$A:$D,3,0))</f>
        <v/>
      </c>
      <c r="P358" s="117"/>
      <c r="Q358" s="117"/>
      <c r="R358" s="117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70">
        <f>AI358/4.59554784619832</f>
        <v>0.11316035883685412</v>
      </c>
      <c r="AI358" s="173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9"/>
      <c r="C359" s="129"/>
      <c r="D359" s="129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30" t="e">
        <f>IF(K359="","",VLOOKUP(K359,'Inventário+Enviado+pela+Amazon+'!$C$1:$G$536,5,0))</f>
        <v>#N/A</v>
      </c>
      <c r="O359" s="31" t="str">
        <f>IF(M359="","",VLOOKUP(M359,'Estoque FULL '!$A:$D,3,0))</f>
        <v>AAWZ71964</v>
      </c>
      <c r="P359" s="117"/>
      <c r="Q359" s="117"/>
      <c r="R359" s="117"/>
      <c r="S359" s="32">
        <f>IFERROR(IF(M359&lt;&gt;"",VLOOKUP(M359,'Estoque FULL '!$A:$D,4,0),0),0)</f>
        <v>0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12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53">
        <v>0.62</v>
      </c>
      <c r="AH359" s="170">
        <f>AI359/4.59554784619832</f>
        <v>0.11316035883685412</v>
      </c>
      <c r="AI359" s="173">
        <f>AG359*0.838764263431829</f>
        <v>0.52003384332773395</v>
      </c>
      <c r="AJ359" s="14">
        <f t="shared" si="135"/>
        <v>119.85624489795921</v>
      </c>
      <c r="AK359" s="14">
        <f t="shared" si="136"/>
        <v>20.175183673469391</v>
      </c>
      <c r="AL359" s="14">
        <f t="shared" si="138"/>
        <v>7.4399999999999995</v>
      </c>
      <c r="AM359" s="153">
        <f>V359*AH359</f>
        <v>1.3579243060422495</v>
      </c>
      <c r="AN359" s="153">
        <f>V359*AI359</f>
        <v>6.2404061199328069</v>
      </c>
      <c r="AO359" s="106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customHeight="1">
      <c r="A360" s="22" t="s">
        <v>864</v>
      </c>
      <c r="B360" s="129"/>
      <c r="C360" s="129"/>
      <c r="D360" s="129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30" t="str">
        <f>IF(K360="","",VLOOKUP(K360,'Inventário+Enviado+pela+Amazon+'!$C$1:$G$536,5,0))</f>
        <v/>
      </c>
      <c r="O360" s="31" t="str">
        <f>IF(M360="","",VLOOKUP(M360,'Estoque FULL '!$A:$D,3,0))</f>
        <v>QHUV71033</v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42">
        <f t="shared" si="148"/>
        <v>-6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70">
        <f>AI360/4.59554784619832</f>
        <v>0.11316035883685412</v>
      </c>
      <c r="AI360" s="173">
        <f>AG360*0.838764263431829</f>
        <v>0.52003384332773395</v>
      </c>
      <c r="AJ360" s="14">
        <f t="shared" si="135"/>
        <v>-59.928122448979607</v>
      </c>
      <c r="AK360" s="14">
        <f t="shared" si="136"/>
        <v>-10.087591836734696</v>
      </c>
      <c r="AL360" s="14">
        <f t="shared" si="138"/>
        <v>-3.7199999999999998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customHeight="1">
      <c r="A361" s="22"/>
      <c r="B361" s="129"/>
      <c r="C361" s="129"/>
      <c r="D361" s="129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30" t="str">
        <f>IF(K361="","",VLOOKUP(K361,'Inventário+Enviado+pela+Amazon+'!$C$1:$G$536,5,0))</f>
        <v/>
      </c>
      <c r="O361" s="31" t="str">
        <f>IF(M361="","",VLOOKUP(M361,'Estoque FULL '!$A:$D,3,0))</f>
        <v/>
      </c>
      <c r="P361" s="117"/>
      <c r="Q361" s="117"/>
      <c r="R361" s="117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70"/>
      <c r="AI361" s="170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9"/>
      <c r="C362" s="129"/>
      <c r="D362" s="129"/>
      <c r="E362" s="38">
        <f t="shared" ref="E362:E368" si="149">F362+I362</f>
        <v>98</v>
      </c>
      <c r="F362" s="24">
        <v>98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30" t="str">
        <f>IF(K362="","",VLOOKUP(K362,'Inventário+Enviado+pela+Amazon+'!$C$1:$G$536,5,0))</f>
        <v>WQ-Z61L-MLGD</v>
      </c>
      <c r="O362" s="31" t="str">
        <f>IF(M362="","",VLOOKUP(M362,'Estoque FULL '!$A:$D,3,0))</f>
        <v>GLPU91589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98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53">
        <v>0.62</v>
      </c>
      <c r="AH362" s="170">
        <f t="shared" ref="AH362:AH367" si="152">AI362/4.59554784619832</f>
        <v>0.11316035883685412</v>
      </c>
      <c r="AI362" s="173">
        <f t="shared" ref="AI362:AI367" si="153">AG362*0.838764263431829</f>
        <v>0.52003384332773395</v>
      </c>
      <c r="AJ362" s="14">
        <f t="shared" si="135"/>
        <v>980.16399999999987</v>
      </c>
      <c r="AK362" s="14">
        <f t="shared" si="136"/>
        <v>164.988</v>
      </c>
      <c r="AL362" s="14">
        <f t="shared" si="138"/>
        <v>60.76</v>
      </c>
      <c r="AM362" s="153">
        <f t="shared" ref="AM362:AM367" si="154">V362*AH362</f>
        <v>11.089715166011704</v>
      </c>
      <c r="AN362" s="153">
        <f t="shared" ref="AN362:AN367" si="155">V362*AI362</f>
        <v>50.963316646117924</v>
      </c>
      <c r="AO362" s="106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9" t="s">
        <v>870</v>
      </c>
      <c r="C363" s="129"/>
      <c r="D363" s="129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2999</v>
      </c>
      <c r="N363" s="30" t="str">
        <f>IF(K363="","",VLOOKUP(K363,'Inventário+Enviado+pela+Amazon+'!$C$1:$G$536,5,0))</f>
        <v/>
      </c>
      <c r="O363" s="31" t="str">
        <f>IF(M363="","",VLOOKUP(M363,'Estoque FULL '!$A:$D,3,0))</f>
        <v>WVZA64398</v>
      </c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51"/>
        <v>32</v>
      </c>
      <c r="W363" s="13">
        <f t="shared" ref="W363:W368" si="156">V363*X363</f>
        <v>298.88</v>
      </c>
      <c r="X363" s="13">
        <v>9.34</v>
      </c>
      <c r="Y363" s="13">
        <v>1.6817</v>
      </c>
      <c r="Z363" s="13">
        <f t="shared" ref="Z363:Z368" si="157">Y363*V363</f>
        <v>53.814399999999999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70">
        <f t="shared" si="152"/>
        <v>7.5744433737571698E-2</v>
      </c>
      <c r="AI363" s="173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13.28</v>
      </c>
      <c r="AM363" s="153">
        <f t="shared" si="154"/>
        <v>2.4238218796022943</v>
      </c>
      <c r="AN363" s="153">
        <f t="shared" si="155"/>
        <v>11.138789418374689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3065</v>
      </c>
      <c r="N364" s="30" t="str">
        <f>IF(K364="","",VLOOKUP(K364,'Inventário+Enviado+pela+Amazon+'!$C$1:$G$536,5,0))</f>
        <v/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70">
        <f t="shared" si="152"/>
        <v>7.5744433737571698E-2</v>
      </c>
      <c r="AI364" s="173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53">
        <f t="shared" si="154"/>
        <v>2.5753107470774377</v>
      </c>
      <c r="AN364" s="153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3025</v>
      </c>
      <c r="N365" s="30" t="str">
        <f>IF(K365="","",VLOOKUP(K365,'Inventário+Enviado+pela+Amazon+'!$C$1:$G$536,5,0))</f>
        <v>VQ-C46Z-6Z2K</v>
      </c>
      <c r="O365" s="31"/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18</v>
      </c>
      <c r="U365" s="34"/>
      <c r="V365" s="35">
        <f t="shared" si="151"/>
        <v>76</v>
      </c>
      <c r="W365" s="13">
        <f t="shared" si="156"/>
        <v>709.84</v>
      </c>
      <c r="X365" s="13">
        <v>9.34</v>
      </c>
      <c r="Y365" s="13">
        <v>1.6817</v>
      </c>
      <c r="Z365" s="13">
        <f t="shared" si="157"/>
        <v>127.8092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70">
        <f t="shared" si="152"/>
        <v>0.11316035883685412</v>
      </c>
      <c r="AI365" s="173">
        <f t="shared" si="153"/>
        <v>0.52003384332773395</v>
      </c>
      <c r="AJ365" s="14">
        <f t="shared" ref="AJ365:AJ432" si="158">IFERROR(V365*AE365,0)</f>
        <v>760.12718367346929</v>
      </c>
      <c r="AK365" s="14">
        <f t="shared" ref="AK365:AK432" si="159">IFERROR(V365*AF365,0)</f>
        <v>127.94987755102042</v>
      </c>
      <c r="AL365" s="14">
        <f t="shared" ref="AL365:AL428" si="160">IFERROR(V365*AG365,0)</f>
        <v>47.12</v>
      </c>
      <c r="AM365" s="153">
        <f t="shared" si="154"/>
        <v>8.6001872716009125</v>
      </c>
      <c r="AN365" s="153">
        <f t="shared" si="155"/>
        <v>39.52257209290778</v>
      </c>
      <c r="AO365" s="106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24</v>
      </c>
      <c r="F366" s="24">
        <v>24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 t="s">
        <v>3158</v>
      </c>
      <c r="N366" s="30" t="str">
        <f>IF(K366="","",VLOOKUP(K366,'Inventário+Enviado+pela+Amazon+'!$C$1:$G$536,5,0))</f>
        <v>13-48LV-5TBS</v>
      </c>
      <c r="O366" s="31" t="e">
        <f>IF(M366="","",VLOOKUP(M366,'Estoque FULL '!$A:$D,3,0))</f>
        <v>#N/A</v>
      </c>
      <c r="P366" s="117"/>
      <c r="Q366" s="117"/>
      <c r="R366" s="117"/>
      <c r="S366" s="32">
        <f>IFERROR(IF(M366&lt;&gt;"",VLOOKUP(M366,'Estoque FULL '!$A:$D,4,0),0),0)</f>
        <v>0</v>
      </c>
      <c r="T366" s="33">
        <f>IFERROR(VLOOKUP(K366,'Inventário+Enviado+pela+Amazon+'!$C$1:$F$510,4,0),0)</f>
        <v>2</v>
      </c>
      <c r="U366" s="34"/>
      <c r="V366" s="35">
        <f t="shared" si="151"/>
        <v>26</v>
      </c>
      <c r="W366" s="13">
        <f t="shared" si="156"/>
        <v>242.84</v>
      </c>
      <c r="X366" s="13">
        <v>9.34</v>
      </c>
      <c r="Y366" s="13">
        <v>1.6817</v>
      </c>
      <c r="Z366" s="13">
        <f t="shared" si="157"/>
        <v>43.724199999999996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70">
        <f t="shared" si="152"/>
        <v>0.11316035883685412</v>
      </c>
      <c r="AI366" s="173">
        <f t="shared" si="153"/>
        <v>0.52003384332773395</v>
      </c>
      <c r="AJ366" s="14">
        <f t="shared" si="158"/>
        <v>260.0435102040816</v>
      </c>
      <c r="AK366" s="14">
        <f t="shared" si="159"/>
        <v>43.772326530612247</v>
      </c>
      <c r="AL366" s="14">
        <f t="shared" si="160"/>
        <v>16.12</v>
      </c>
      <c r="AM366" s="153">
        <f t="shared" si="154"/>
        <v>2.9421693297582072</v>
      </c>
      <c r="AN366" s="153">
        <f t="shared" si="155"/>
        <v>13.520879926521083</v>
      </c>
      <c r="AO366" s="106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35</v>
      </c>
      <c r="F367" s="24">
        <v>35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30" t="str">
        <f>IF(K367="","",VLOOKUP(K367,'Inventário+Enviado+pela+Amazon+'!$C$1:$G$536,5,0))</f>
        <v>IB-EJLN-M5KP</v>
      </c>
      <c r="O367" s="31" t="str">
        <f>IF(M367="","",VLOOKUP(M367,'Estoque FULL '!$A:$D,3,0))</f>
        <v>CYJB11089</v>
      </c>
      <c r="P367" s="117"/>
      <c r="Q367" s="117"/>
      <c r="R367" s="117"/>
      <c r="S367" s="32">
        <f>IFERROR(IF(M367&lt;&gt;"",VLOOKUP(M367,'Estoque FULL '!$A:$D,4,0),0),0)</f>
        <v>10</v>
      </c>
      <c r="T367" s="33">
        <f>IFERROR(VLOOKUP(K367,'Inventário+Enviado+pela+Amazon+'!$C$1:$F$510,4,0),0)</f>
        <v>16</v>
      </c>
      <c r="U367" s="34"/>
      <c r="V367" s="42">
        <f t="shared" si="151"/>
        <v>61</v>
      </c>
      <c r="W367" s="13">
        <f t="shared" si="156"/>
        <v>569.74</v>
      </c>
      <c r="X367" s="13">
        <v>9.34</v>
      </c>
      <c r="Y367" s="13">
        <v>1.6817</v>
      </c>
      <c r="Z367" s="13">
        <f t="shared" si="157"/>
        <v>102.58369999999999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53">
        <v>0.62</v>
      </c>
      <c r="AH367" s="170">
        <f t="shared" si="152"/>
        <v>0.11316035883685412</v>
      </c>
      <c r="AI367" s="173">
        <f t="shared" si="153"/>
        <v>0.52003384332773395</v>
      </c>
      <c r="AJ367" s="14">
        <f t="shared" si="158"/>
        <v>610.10208163265293</v>
      </c>
      <c r="AK367" s="14">
        <f t="shared" si="159"/>
        <v>102.69661224489796</v>
      </c>
      <c r="AL367" s="14">
        <f t="shared" si="160"/>
        <v>37.82</v>
      </c>
      <c r="AM367" s="153">
        <f t="shared" si="154"/>
        <v>6.902781889048101</v>
      </c>
      <c r="AN367" s="153">
        <f t="shared" si="155"/>
        <v>31.722064442991769</v>
      </c>
      <c r="AO367" s="106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NMHL34020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70"/>
      <c r="AI368" s="170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UDBH11487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51"/>
        <v>9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70"/>
      <c r="AI369" s="170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30" t="str">
        <f>IF(K370="","",VLOOKUP(K370,'Inventário+Enviado+pela+Amazon+'!$C$1:$G$536,5,0))</f>
        <v/>
      </c>
      <c r="O370" s="31" t="str">
        <f>IF(M370="","",VLOOKUP(M370,'Estoque FULL '!$A:$D,3,0))</f>
        <v>GBDR12215</v>
      </c>
      <c r="P370" s="117"/>
      <c r="Q370" s="117"/>
      <c r="R370" s="117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51"/>
        <v>29</v>
      </c>
      <c r="W370" s="13">
        <f>V370*X370</f>
        <v>270.86</v>
      </c>
      <c r="X370" s="13">
        <v>9.34</v>
      </c>
      <c r="Y370" s="13">
        <v>1.6817</v>
      </c>
      <c r="Z370" s="13">
        <f>Y370*V370</f>
        <v>48.769300000000001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70">
        <f t="shared" ref="AH370:AH376" si="164">AI370/4.59554784619832</f>
        <v>3.5243976276446015E-2</v>
      </c>
      <c r="AI370" s="173">
        <f t="shared" ref="AI370:AI376" si="165">AG370*0.838764263431829</f>
        <v>0.16196537926868618</v>
      </c>
      <c r="AJ370" s="14">
        <f t="shared" si="158"/>
        <v>250.21242962962958</v>
      </c>
      <c r="AK370" s="14">
        <f t="shared" si="159"/>
        <v>45.038074074074075</v>
      </c>
      <c r="AL370" s="14">
        <f t="shared" si="160"/>
        <v>5.5998999999999999</v>
      </c>
      <c r="AM370" s="153">
        <f t="shared" ref="AM370:AM376" si="166">V370*AH370</f>
        <v>1.0220753120169344</v>
      </c>
      <c r="AN370" s="153">
        <f t="shared" ref="AN370:AN376" si="167">V370*AI370</f>
        <v>4.6969959987918992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9</v>
      </c>
      <c r="F371" s="24">
        <v>9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30" t="str">
        <f>IF(K371="","",VLOOKUP(K371,'Inventário+Enviado+pela+Amazon+'!$C$1:$G$536,5,0))</f>
        <v>TU-HZDK-J9A5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51"/>
        <v>9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70">
        <f t="shared" si="164"/>
        <v>7.5744433737571698E-2</v>
      </c>
      <c r="AI371" s="173">
        <f t="shared" si="165"/>
        <v>0.34808716932420902</v>
      </c>
      <c r="AJ371" s="14">
        <f t="shared" si="158"/>
        <v>58.575960000000002</v>
      </c>
      <c r="AK371" s="14">
        <f t="shared" si="159"/>
        <v>10.543679999999998</v>
      </c>
      <c r="AL371" s="14">
        <f t="shared" si="160"/>
        <v>3.7349999999999999</v>
      </c>
      <c r="AM371" s="153">
        <f t="shared" si="166"/>
        <v>0.68169990363814525</v>
      </c>
      <c r="AN371" s="153">
        <f t="shared" si="167"/>
        <v>3.1327845239178811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30" t="str">
        <f>IF(K372="","",VLOOKUP(K372,'Inventário+Enviado+pela+Amazon+'!$C$1:$G$536,5,0))</f>
        <v>GR-MAWR-RHF8</v>
      </c>
      <c r="O372" s="31" t="str">
        <f>IF(M372="","",VLOOKUP(M372,'Estoque FULL '!$A:$D,3,0))</f>
        <v>VLMH59977</v>
      </c>
      <c r="P372" s="117"/>
      <c r="Q372" s="117"/>
      <c r="R372" s="117"/>
      <c r="S372" s="32">
        <f>IFERROR(IF(M372&lt;&gt;"",VLOOKUP(M372,'Estoque FULL '!$A:$D,4,0),0),0)</f>
        <v>0</v>
      </c>
      <c r="T372" s="33">
        <f>IFERROR(VLOOKUP(K372,'Inventário+Enviado+pela+Amazon+'!$C$1:$F$510,4,0),0)</f>
        <v>0</v>
      </c>
      <c r="U372" s="34"/>
      <c r="V372" s="42">
        <f t="shared" si="151"/>
        <v>98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70">
        <f t="shared" si="164"/>
        <v>7.5744433737571698E-2</v>
      </c>
      <c r="AI372" s="173">
        <f t="shared" si="165"/>
        <v>0.34808716932420902</v>
      </c>
      <c r="AJ372" s="14">
        <f t="shared" si="158"/>
        <v>637.82712000000004</v>
      </c>
      <c r="AK372" s="14">
        <f t="shared" si="159"/>
        <v>114.80895999999998</v>
      </c>
      <c r="AL372" s="14">
        <f t="shared" si="160"/>
        <v>40.669999999999995</v>
      </c>
      <c r="AM372" s="153">
        <f t="shared" si="166"/>
        <v>7.4229545062820268</v>
      </c>
      <c r="AN372" s="153">
        <f t="shared" si="167"/>
        <v>34.112542593772481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16</v>
      </c>
      <c r="F373" s="24">
        <v>16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30" t="str">
        <f>IF(K373="","",VLOOKUP(K373,'Inventário+Enviado+pela+Amazon+'!$C$1:$G$536,5,0))</f>
        <v/>
      </c>
      <c r="O373" s="31" t="str">
        <f>IF(M373="","",VLOOKUP(M373,'Estoque FULL '!$A:$D,3,0))</f>
        <v>YEQR11418</v>
      </c>
      <c r="P373" s="117"/>
      <c r="Q373" s="117"/>
      <c r="R373" s="117"/>
      <c r="S373" s="32">
        <f>IFERROR(IF(M373&lt;&gt;"",VLOOKUP(M373,'Estoque FULL '!$A:$D,4,0),0),0)</f>
        <v>9</v>
      </c>
      <c r="T373" s="33">
        <f>IFERROR(VLOOKUP(K373,'Inventário+Enviado+pela+Amazon+'!$C$1:$F$510,4,0),0)</f>
        <v>0</v>
      </c>
      <c r="U373" s="34"/>
      <c r="V373" s="42">
        <f t="shared" si="151"/>
        <v>25</v>
      </c>
      <c r="W373" s="13">
        <f t="shared" ref="W373:W376" si="168">V373*X373</f>
        <v>233.5</v>
      </c>
      <c r="X373" s="13">
        <v>9.34</v>
      </c>
      <c r="Y373" s="13">
        <v>1.6817</v>
      </c>
      <c r="Z373" s="13">
        <f t="shared" ref="Z373:Z376" si="169">Y373*V373</f>
        <v>42.042499999999997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70">
        <f t="shared" si="164"/>
        <v>3.5243976276446015E-2</v>
      </c>
      <c r="AI373" s="173">
        <f t="shared" si="165"/>
        <v>0.16196537926868618</v>
      </c>
      <c r="AJ373" s="14">
        <f t="shared" si="158"/>
        <v>215.70037037037034</v>
      </c>
      <c r="AK373" s="14">
        <f t="shared" si="159"/>
        <v>38.825925925925922</v>
      </c>
      <c r="AL373" s="14">
        <f t="shared" si="160"/>
        <v>4.8274999999999997</v>
      </c>
      <c r="AM373" s="153">
        <f t="shared" si="166"/>
        <v>0.88109940691115041</v>
      </c>
      <c r="AN373" s="153">
        <f t="shared" si="167"/>
        <v>4.0491344817171546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3047</v>
      </c>
      <c r="N374" s="30" t="str">
        <f>IF(K374="","",VLOOKUP(K374,'Inventário+Enviado+pela+Amazon+'!$C$1:$G$536,5,0))</f>
        <v>75-LP5S-9RU6</v>
      </c>
      <c r="O374" s="31" t="str">
        <f>IF(M374="","",VLOOKUP(M374,'Estoque FULL '!$A:$D,3,0))</f>
        <v>ARDK60916</v>
      </c>
      <c r="P374" s="117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70">
        <f t="shared" si="164"/>
        <v>7.5744433737571698E-2</v>
      </c>
      <c r="AI374" s="173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53">
        <f t="shared" si="166"/>
        <v>3.3327550844531548</v>
      </c>
      <c r="AN374" s="153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66</v>
      </c>
      <c r="F375" s="24">
        <v>66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3002</v>
      </c>
      <c r="N375" s="30" t="str">
        <f>IF(K375="","",VLOOKUP(K375,'Inventário+Enviado+pela+Amazon+'!$C$1:$G$536,5,0))</f>
        <v/>
      </c>
      <c r="O375" s="166"/>
      <c r="P375" s="176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51"/>
        <v>66</v>
      </c>
      <c r="W375" s="13">
        <f t="shared" si="168"/>
        <v>616.43999999999994</v>
      </c>
      <c r="X375" s="13">
        <v>9.34</v>
      </c>
      <c r="Y375" s="13">
        <v>1.6817</v>
      </c>
      <c r="Z375" s="13">
        <f t="shared" si="169"/>
        <v>110.9922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70">
        <f t="shared" si="164"/>
        <v>3.5243976276446015E-2</v>
      </c>
      <c r="AI375" s="173">
        <f t="shared" si="165"/>
        <v>0.16196537926868618</v>
      </c>
      <c r="AJ375" s="14">
        <f t="shared" si="158"/>
        <v>569.44897777777771</v>
      </c>
      <c r="AK375" s="14">
        <f t="shared" si="159"/>
        <v>102.50044444444444</v>
      </c>
      <c r="AL375" s="14">
        <f t="shared" si="160"/>
        <v>12.7446</v>
      </c>
      <c r="AM375" s="153">
        <f t="shared" si="166"/>
        <v>2.3261024342454371</v>
      </c>
      <c r="AN375" s="153">
        <f t="shared" si="167"/>
        <v>10.689715031733288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3063</v>
      </c>
      <c r="N376" s="30" t="str">
        <f>IF(K376="","",VLOOKUP(K376,'Inventário+Enviado+pela+Amazon+'!$C$1:$G$536,5,0))</f>
        <v>EC-ZXF1-S2RX</v>
      </c>
      <c r="O376" s="167"/>
      <c r="P376" s="177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35">
        <f t="shared" si="151"/>
        <v>40</v>
      </c>
      <c r="W376" s="13">
        <f t="shared" si="168"/>
        <v>373.6</v>
      </c>
      <c r="X376" s="13">
        <v>9.34</v>
      </c>
      <c r="Y376" s="13">
        <v>1.6817</v>
      </c>
      <c r="Z376" s="13">
        <f t="shared" si="169"/>
        <v>67.268000000000001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70">
        <f t="shared" si="164"/>
        <v>7.5744433737571698E-2</v>
      </c>
      <c r="AI376" s="173">
        <f t="shared" si="165"/>
        <v>0.34808716932420902</v>
      </c>
      <c r="AJ376" s="14">
        <f t="shared" si="158"/>
        <v>260.33760000000001</v>
      </c>
      <c r="AK376" s="14">
        <f t="shared" si="159"/>
        <v>46.860799999999998</v>
      </c>
      <c r="AL376" s="14">
        <f t="shared" si="160"/>
        <v>16.599999999999998</v>
      </c>
      <c r="AM376" s="153">
        <f t="shared" si="166"/>
        <v>3.0297773495028677</v>
      </c>
      <c r="AN376" s="153">
        <f t="shared" si="167"/>
        <v>13.92348677296836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customHeight="1">
      <c r="A377" s="44" t="s">
        <v>900</v>
      </c>
      <c r="B377" s="44"/>
      <c r="C377" s="44"/>
      <c r="D377" s="44"/>
      <c r="E377" s="38"/>
      <c r="F377" s="24">
        <v>42</v>
      </c>
      <c r="G377" s="13"/>
      <c r="H377" s="25"/>
      <c r="I377" s="26"/>
      <c r="J377" s="45"/>
      <c r="K377" s="28"/>
      <c r="L377" s="29"/>
      <c r="M377" s="166" t="s">
        <v>3002</v>
      </c>
      <c r="N377" s="30" t="str">
        <f>IF(K377="","",VLOOKUP(K377,'Inventário+Enviado+pela+Amazon+'!$C$1:$G$536,5,0))</f>
        <v/>
      </c>
      <c r="O377" s="166" t="s">
        <v>3002</v>
      </c>
      <c r="P377" s="177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42">
        <f t="shared" si="151"/>
        <v>42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70"/>
      <c r="AI377" s="170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8" t="s">
        <v>3158</v>
      </c>
      <c r="N378" s="30" t="str">
        <f>IF(K378="","",VLOOKUP(K378,'Inventário+Enviado+pela+Amazon+'!$C$1:$G$536,5,0))</f>
        <v/>
      </c>
      <c r="O378" s="168" t="s">
        <v>3158</v>
      </c>
      <c r="P378" s="178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70"/>
      <c r="AI378" s="170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30" t="str">
        <f>IF(K379="","",VLOOKUP(K379,'Inventário+Enviado+pela+Amazon+'!$C$1:$G$536,5,0))</f>
        <v>4G-9TRG-DGI9-FBA</v>
      </c>
      <c r="O379" s="31" t="str">
        <f>IF(M379="","",VLOOKUP(M379,'Estoque FULL '!$A:$D,3,0))</f>
        <v>FXXK08950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53">
        <v>0.62</v>
      </c>
      <c r="AH379" s="170">
        <f t="shared" ref="AH379:AH386" si="175">AI379/4.59554784619832</f>
        <v>0.11316035883685412</v>
      </c>
      <c r="AI379" s="173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53">
        <f t="shared" ref="AM379:AM384" si="177">V379*AH379</f>
        <v>0.33948107651056236</v>
      </c>
      <c r="AN379" s="153">
        <f t="shared" ref="AN379:AN384" si="178">V379*AI379</f>
        <v>1.5601015299832017</v>
      </c>
      <c r="AO379" s="106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3052</v>
      </c>
      <c r="N380" s="30" t="str">
        <f>IF(K380="","",VLOOKUP(K380,'Inventário+Enviado+pela+Amazon+'!$C$1:$G$536,5,0))</f>
        <v>QM-Y75U-GAS3</v>
      </c>
      <c r="O380" s="31" t="str">
        <f>IF(M380="","",VLOOKUP(M380,'Estoque FULL '!$A:$D,3,0))</f>
        <v>PYRN38465</v>
      </c>
      <c r="P380" s="117"/>
      <c r="Q380" s="117"/>
      <c r="R380" s="117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70">
        <f t="shared" si="175"/>
        <v>7.5744433737571698E-2</v>
      </c>
      <c r="AI380" s="173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53">
        <f t="shared" si="177"/>
        <v>-0.37872216868785846</v>
      </c>
      <c r="AN380" s="153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61</v>
      </c>
      <c r="F381" s="24">
        <v>61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13</v>
      </c>
      <c r="T381" s="33">
        <f>IFERROR(VLOOKUP(K381,'Inventário+Enviado+pela+Amazon+'!$C$1:$F$510,4,0),0)</f>
        <v>0</v>
      </c>
      <c r="U381" s="34"/>
      <c r="V381" s="42">
        <f t="shared" si="151"/>
        <v>74</v>
      </c>
      <c r="W381" s="13">
        <f t="shared" ref="W381:W385" si="179">V381*X381</f>
        <v>691.16</v>
      </c>
      <c r="X381" s="13">
        <v>9.34</v>
      </c>
      <c r="Y381" s="13">
        <v>1.6817</v>
      </c>
      <c r="Z381" s="13">
        <f t="shared" ref="Z381:Z385" si="180">Y381*V381</f>
        <v>124.44579999999999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70">
        <f t="shared" si="175"/>
        <v>7.5744433737571698E-2</v>
      </c>
      <c r="AI381" s="173">
        <f t="shared" si="176"/>
        <v>0.34808716932420902</v>
      </c>
      <c r="AJ381" s="14">
        <f t="shared" si="158"/>
        <v>481.62456000000003</v>
      </c>
      <c r="AK381" s="14">
        <f t="shared" si="159"/>
        <v>86.692479999999989</v>
      </c>
      <c r="AL381" s="14">
        <f t="shared" si="160"/>
        <v>30.709999999999997</v>
      </c>
      <c r="AM381" s="153">
        <f t="shared" si="177"/>
        <v>5.6050880965803058</v>
      </c>
      <c r="AN381" s="153">
        <f t="shared" si="178"/>
        <v>25.758450529991467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70">
        <f t="shared" si="175"/>
        <v>7.5744433737571698E-2</v>
      </c>
      <c r="AI382" s="173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53">
        <f t="shared" si="177"/>
        <v>0.22723330121271509</v>
      </c>
      <c r="AN382" s="153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30" t="str">
        <f>IF(K383="","",VLOOKUP(K383,'Inventário+Enviado+pela+Amazon+'!$C$1:$G$536,5,0))</f>
        <v/>
      </c>
      <c r="O383" s="31" t="str">
        <f>IF(M383="","",VLOOKUP(M383,'Estoque FULL '!$A:$D,3,0))</f>
        <v>OPFB89496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70">
        <f t="shared" si="175"/>
        <v>0.11316035883685412</v>
      </c>
      <c r="AI383" s="173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53">
        <f t="shared" si="177"/>
        <v>10.297592654153725</v>
      </c>
      <c r="AN383" s="153">
        <f t="shared" si="178"/>
        <v>47.323079742823786</v>
      </c>
      <c r="AO383" s="106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78</v>
      </c>
      <c r="F384" s="24">
        <v>78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2931</v>
      </c>
      <c r="N384" s="30" t="str">
        <f>IF(K384="","",VLOOKUP(K384,'Inventário+Enviado+pela+Amazon+'!$C$1:$G$536,5,0))</f>
        <v>WC-CMEO-S2E6-FBA</v>
      </c>
      <c r="O384" s="31" t="str">
        <f>IF(M384="","",VLOOKUP(M384,'Estoque FULL '!$A:$D,3,0))</f>
        <v>VVTG11912</v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51"/>
        <v>78</v>
      </c>
      <c r="W384" s="13">
        <f t="shared" si="179"/>
        <v>728.52</v>
      </c>
      <c r="X384" s="13">
        <v>9.34</v>
      </c>
      <c r="Y384" s="13">
        <v>1.6817</v>
      </c>
      <c r="Z384" s="13">
        <f t="shared" si="180"/>
        <v>131.17259999999999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70">
        <f t="shared" si="175"/>
        <v>0.11316035883685412</v>
      </c>
      <c r="AI384" s="173">
        <f t="shared" si="176"/>
        <v>0.52003384332773395</v>
      </c>
      <c r="AJ384" s="14">
        <f t="shared" si="158"/>
        <v>779.210448979592</v>
      </c>
      <c r="AK384" s="14">
        <f t="shared" si="159"/>
        <v>131.16257142857145</v>
      </c>
      <c r="AL384" s="14">
        <f t="shared" si="160"/>
        <v>48.36</v>
      </c>
      <c r="AM384" s="153">
        <f t="shared" si="177"/>
        <v>8.8265079892746208</v>
      </c>
      <c r="AN384" s="153">
        <f t="shared" si="178"/>
        <v>40.562639779563249</v>
      </c>
      <c r="AO384" s="106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30" t="str">
        <f>IF(K385="","",VLOOKUP(K385,'Inventário+Enviado+pela+Amazon+'!$C$1:$G$536,5,0))</f>
        <v>QT-CYSR-Y161-FBA</v>
      </c>
      <c r="O385" s="31" t="str">
        <f>IF(M385="","",VLOOKUP(M385,'Estoque FULL '!$A:$D,3,0))</f>
        <v/>
      </c>
      <c r="P385" s="117"/>
      <c r="Q385" s="117"/>
      <c r="R385" s="117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53">
        <v>0.62</v>
      </c>
      <c r="AH385" s="170">
        <f t="shared" si="175"/>
        <v>0.11316035883685412</v>
      </c>
      <c r="AI385" s="173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53"/>
      <c r="AN385" s="153"/>
      <c r="AO385" s="106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30" t="str">
        <f>IF(K386="","",VLOOKUP(K386,'Inventário+Enviado+pela+Amazon+'!$C$1:$G$536,5,0))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70">
        <f t="shared" si="175"/>
        <v>7.5744433737571698E-2</v>
      </c>
      <c r="AI386" s="173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53">
        <f>V386*AH386</f>
        <v>7.5744433737571698E-2</v>
      </c>
      <c r="AN386" s="153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30" t="str">
        <f>IF(K387="","",VLOOKUP(K387,'Inventário+Enviado+pela+Amazon+'!$C$1:$G$536,5,0))</f>
        <v/>
      </c>
      <c r="O387" s="31" t="str">
        <f>IF(M387="","",VLOOKUP(M387,'Estoque FULL '!$A:$D,3,0))</f>
        <v/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70"/>
      <c r="AI387" s="170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OZAK89483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51"/>
        <v>0</v>
      </c>
      <c r="W388" s="13">
        <f t="shared" si="181"/>
        <v>0</v>
      </c>
      <c r="X388" s="13">
        <v>9.34</v>
      </c>
      <c r="Y388" s="13">
        <v>1.6817</v>
      </c>
      <c r="Z388" s="13">
        <f t="shared" si="182"/>
        <v>0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70"/>
      <c r="AI388" s="170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QXGN90693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70"/>
      <c r="AI389" s="170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30" t="str">
        <f>IF(K390="","",VLOOKUP(K390,'Inventário+Enviado+pela+Amazon+'!$C$1:$G$536,5,0))</f>
        <v/>
      </c>
      <c r="O390" s="31" t="str">
        <f>IF(M390="","",VLOOKUP(M390,'Estoque FULL '!$A:$D,3,0))</f>
        <v>WODX91591</v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70"/>
      <c r="AI390" s="170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70"/>
      <c r="AI391" s="170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30" t="str">
        <f>IF(K392="","",VLOOKUP(K392,'Inventário+Enviado+pela+Amazon+'!$C$1:$G$536,5,0))</f>
        <v/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70"/>
      <c r="AI392" s="170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30" t="str">
        <f>IF(K393="","",VLOOKUP(K393,'Inventário+Enviado+pela+Amazon+'!$C$1:$G$536,5,0))</f>
        <v>FZ-B8FK-FSWS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70"/>
      <c r="AI393" s="170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30" t="str">
        <f>IF(K394="","",VLOOKUP(K394,'Inventário+Enviado+pela+Amazon+'!$C$1:$G$536,5,0))</f>
        <v>11-V7LM-37HW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70"/>
      <c r="AI394" s="170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30" t="str">
        <f>IF(K395="","",VLOOKUP(K395,'Inventário+Enviado+pela+Amazon+'!$C$1:$G$536,5,0))</f>
        <v>NS-2ARR-ZD1U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70"/>
      <c r="AI395" s="170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30" t="str">
        <f>IF(K396="","",VLOOKUP(K396,'Inventário+Enviado+pela+Amazon+'!$C$1:$G$536,5,0))</f>
        <v>HT-JDZ8-CT5X</v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70"/>
      <c r="AI396" s="170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70"/>
      <c r="AI397" s="170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17"/>
      <c r="Q398" s="117"/>
      <c r="R398" s="117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70"/>
      <c r="AI398" s="170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5"/>
      <c r="L399" s="126"/>
      <c r="M399" s="127"/>
      <c r="N399" s="30" t="str">
        <f>IF(K399="","",VLOOKUP(K399,'Inventário+Enviado+pela+Amazon+'!$C$1:$G$536,5,0))</f>
        <v/>
      </c>
      <c r="O399" s="31" t="str">
        <f>IF(M399="","",VLOOKUP(M399,'Estoque FULL '!$A:$D,3,0))</f>
        <v/>
      </c>
      <c r="P399" s="128"/>
      <c r="Q399" s="128"/>
      <c r="R399" s="128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70"/>
      <c r="AI399" s="170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XHKF22141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51"/>
        <v>44</v>
      </c>
      <c r="W400" s="13">
        <f t="shared" si="183"/>
        <v>410.96</v>
      </c>
      <c r="X400" s="13">
        <v>9.34</v>
      </c>
      <c r="Y400" s="13">
        <v>1.6817</v>
      </c>
      <c r="Z400" s="13">
        <f t="shared" si="184"/>
        <v>73.994799999999998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70">
        <f>AI400/4.59554784619832</f>
        <v>0.11316035883685412</v>
      </c>
      <c r="AI400" s="173">
        <f>AG400*0.838764263431829</f>
        <v>0.52003384332773395</v>
      </c>
      <c r="AJ400" s="14">
        <f t="shared" si="158"/>
        <v>439.1568163265307</v>
      </c>
      <c r="AK400" s="14">
        <f t="shared" si="159"/>
        <v>73.922693877551012</v>
      </c>
      <c r="AL400" s="14">
        <f t="shared" si="160"/>
        <v>27.28</v>
      </c>
      <c r="AM400" s="153">
        <f>V400*AH400</f>
        <v>4.9790557888215812</v>
      </c>
      <c r="AN400" s="153">
        <f>V400*AI400</f>
        <v>22.881489106420293</v>
      </c>
      <c r="AO400" s="106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30" t="str">
        <f>IF(K401="","",VLOOKUP(K401,'Inventário+Enviado+pela+Amazon+'!$C$1:$G$536,5,0))</f>
        <v/>
      </c>
      <c r="O401" s="31" t="str">
        <f>IF(M401="","",VLOOKUP(M401,'Estoque FULL '!$A:$D,3,0))</f>
        <v>EGFS88536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0</v>
      </c>
      <c r="U401" s="34"/>
      <c r="V401" s="42">
        <f t="shared" si="151"/>
        <v>90</v>
      </c>
      <c r="W401" s="13">
        <f t="shared" si="183"/>
        <v>840.6</v>
      </c>
      <c r="X401" s="13">
        <v>9.34</v>
      </c>
      <c r="Y401" s="13">
        <v>1.6817</v>
      </c>
      <c r="Z401" s="13">
        <f t="shared" si="184"/>
        <v>151.35300000000001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70">
        <f>AI401/4.59554784619832</f>
        <v>0.11316035883685412</v>
      </c>
      <c r="AI401" s="173">
        <f>AG401*0.838764263431829</f>
        <v>0.52003384332773395</v>
      </c>
      <c r="AJ401" s="14">
        <f t="shared" si="158"/>
        <v>898.27530612244914</v>
      </c>
      <c r="AK401" s="14">
        <f t="shared" si="159"/>
        <v>151.20551020408163</v>
      </c>
      <c r="AL401" s="14">
        <f t="shared" si="160"/>
        <v>55.8</v>
      </c>
      <c r="AM401" s="153">
        <f>V401*AH401</f>
        <v>10.184432295316871</v>
      </c>
      <c r="AN401" s="153">
        <f>V401*AI401</f>
        <v>46.803045899496055</v>
      </c>
      <c r="AO401" s="106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94</v>
      </c>
      <c r="F402" s="24">
        <v>94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30" t="str">
        <f>IF(K402="","",VLOOKUP(K402,'Inventário+Enviado+pela+Amazon+'!$C$1:$G$536,5,0))</f>
        <v>NC-JCHU-ZOPZ</v>
      </c>
      <c r="O402" s="31" t="str">
        <f>IF(M402="","",VLOOKUP(M402,'Estoque FULL '!$A:$D,3,0))</f>
        <v>DCOG89742</v>
      </c>
      <c r="P402" s="117"/>
      <c r="Q402" s="117"/>
      <c r="R402" s="117"/>
      <c r="S402" s="32">
        <f>IFERROR(IF(M402&lt;&gt;"",VLOOKUP(M402,'Estoque FULL '!$A:$D,4,0),0),0)</f>
        <v>0</v>
      </c>
      <c r="T402" s="33">
        <f>IFERROR(VLOOKUP(K402,'Inventário+Enviado+pela+Amazon+'!$C$1:$F$510,4,0),0)</f>
        <v>14</v>
      </c>
      <c r="U402" s="34"/>
      <c r="V402" s="42">
        <f t="shared" si="151"/>
        <v>108</v>
      </c>
      <c r="W402" s="13">
        <f t="shared" si="183"/>
        <v>1008.72</v>
      </c>
      <c r="X402" s="13">
        <v>9.34</v>
      </c>
      <c r="Y402" s="13">
        <v>1.6817</v>
      </c>
      <c r="Z402" s="13">
        <f t="shared" si="184"/>
        <v>181.62360000000001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70">
        <f>AI402/4.59554784619832</f>
        <v>0.11316035883685412</v>
      </c>
      <c r="AI402" s="173">
        <f>AG402*0.838764263431829</f>
        <v>0.52003384332773395</v>
      </c>
      <c r="AJ402" s="14">
        <f t="shared" si="158"/>
        <v>1077.930367346939</v>
      </c>
      <c r="AK402" s="14">
        <f t="shared" si="159"/>
        <v>181.44661224489795</v>
      </c>
      <c r="AL402" s="14">
        <f t="shared" si="160"/>
        <v>66.959999999999994</v>
      </c>
      <c r="AM402" s="153">
        <f>V402*AH402</f>
        <v>12.221318754380244</v>
      </c>
      <c r="AN402" s="153">
        <f>V402*AI402</f>
        <v>56.163655079395269</v>
      </c>
      <c r="AO402" s="106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249</v>
      </c>
      <c r="F403" s="24">
        <v>249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30" t="str">
        <f>IF(K403="","",VLOOKUP(K403,'Inventário+Enviado+pela+Amazon+'!$C$1:$G$536,5,0))</f>
        <v>OT-MPN5-MIT2</v>
      </c>
      <c r="O403" s="31" t="str">
        <f>IF(M403="","",VLOOKUP(M403,'Estoque FULL '!$A:$D,3,0))</f>
        <v>SAST90209</v>
      </c>
      <c r="P403" s="117"/>
      <c r="Q403" s="117"/>
      <c r="R403" s="117"/>
      <c r="S403" s="32">
        <f>IFERROR(IF(M403&lt;&gt;"",VLOOKUP(M403,'Estoque FULL '!$A:$D,4,0),0),0)</f>
        <v>14</v>
      </c>
      <c r="T403" s="33">
        <f>IFERROR(VLOOKUP(K403,'Inventário+Enviado+pela+Amazon+'!$C$1:$F$510,4,0),0)</f>
        <v>0</v>
      </c>
      <c r="U403" s="34"/>
      <c r="V403" s="42">
        <f t="shared" si="151"/>
        <v>263</v>
      </c>
      <c r="W403" s="13">
        <f t="shared" si="183"/>
        <v>2456.42</v>
      </c>
      <c r="X403" s="13">
        <v>9.34</v>
      </c>
      <c r="Y403" s="13">
        <v>1.6817</v>
      </c>
      <c r="Z403" s="13">
        <f t="shared" si="184"/>
        <v>442.28710000000001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53">
        <v>0.62</v>
      </c>
      <c r="AH403" s="170">
        <f>AI403/4.59554784619832</f>
        <v>0.11316035883685412</v>
      </c>
      <c r="AI403" s="173">
        <f>AG403*0.838764263431829</f>
        <v>0.52003384332773395</v>
      </c>
      <c r="AJ403" s="14">
        <f t="shared" si="158"/>
        <v>2624.9600612244903</v>
      </c>
      <c r="AK403" s="14">
        <f t="shared" si="159"/>
        <v>441.85610204081632</v>
      </c>
      <c r="AL403" s="14">
        <f t="shared" si="160"/>
        <v>163.06</v>
      </c>
      <c r="AM403" s="153">
        <f>V403*AH403</f>
        <v>29.761174374092633</v>
      </c>
      <c r="AN403" s="153">
        <f>V403*AI403</f>
        <v>136.76890079519401</v>
      </c>
      <c r="AO403" s="106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30" t="str">
        <f>IF(K404="","",VLOOKUP(K404,'Inventário+Enviado+pela+Amazon+'!$C$1:$G$536,5,0))</f>
        <v/>
      </c>
      <c r="O404" s="31" t="str">
        <f>IF(M404="","",VLOOKUP(M404,'Estoque FULL '!$A:$D,3,0))</f>
        <v/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70"/>
      <c r="AI404" s="170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IEZE53660</v>
      </c>
      <c r="P405" s="117"/>
      <c r="Q405" s="117"/>
      <c r="R405" s="117"/>
      <c r="S405" s="32">
        <f>IFERROR(IF(M405&lt;&gt;"",VLOOKUP(M405,'Estoque FULL '!$A:$D,4,0),0),0)</f>
        <v>0</v>
      </c>
      <c r="T405" s="33">
        <f>IFERROR(VLOOKUP(K405,'Inventário+Enviado+pela+Amazon+'!$C$1:$F$510,4,0),0)</f>
        <v>0</v>
      </c>
      <c r="U405" s="34"/>
      <c r="V405" s="42">
        <f t="shared" si="151"/>
        <v>146</v>
      </c>
      <c r="W405" s="13">
        <f t="shared" si="183"/>
        <v>1363.6399999999999</v>
      </c>
      <c r="X405" s="13">
        <v>9.34</v>
      </c>
      <c r="Y405" s="13">
        <v>1.6817</v>
      </c>
      <c r="Z405" s="13">
        <f t="shared" si="184"/>
        <v>245.5282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70">
        <f>AI405/4.59554784619832</f>
        <v>0.11316035883685412</v>
      </c>
      <c r="AI405" s="173">
        <f>AG405*0.838764263431829</f>
        <v>0.52003384332773395</v>
      </c>
      <c r="AJ405" s="14">
        <f t="shared" si="158"/>
        <v>1458.6574020618557</v>
      </c>
      <c r="AK405" s="14">
        <f t="shared" si="159"/>
        <v>245.53286597938143</v>
      </c>
      <c r="AL405" s="14">
        <f t="shared" si="160"/>
        <v>90.52</v>
      </c>
      <c r="AM405" s="153">
        <f>V405*AH405</f>
        <v>16.5214123901807</v>
      </c>
      <c r="AN405" s="153">
        <f>V405*AI405</f>
        <v>75.924941125849159</v>
      </c>
      <c r="AO405" s="106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284</v>
      </c>
      <c r="F406" s="24">
        <v>284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RCZB53440</v>
      </c>
      <c r="P406" s="117"/>
      <c r="Q406" s="117"/>
      <c r="R406" s="117"/>
      <c r="S406" s="32">
        <f>IFERROR(IF(M406&lt;&gt;"",VLOOKUP(M406,'Estoque FULL '!$A:$D,4,0),0),0)</f>
        <v>4</v>
      </c>
      <c r="T406" s="33">
        <f>IFERROR(VLOOKUP(K406,'Inventário+Enviado+pela+Amazon+'!$C$1:$F$510,4,0),0)</f>
        <v>0</v>
      </c>
      <c r="U406" s="34"/>
      <c r="V406" s="42">
        <f t="shared" si="151"/>
        <v>288</v>
      </c>
      <c r="W406" s="13">
        <f t="shared" si="183"/>
        <v>2689.92</v>
      </c>
      <c r="X406" s="13">
        <v>9.34</v>
      </c>
      <c r="Y406" s="13">
        <v>1.6817</v>
      </c>
      <c r="Z406" s="13">
        <f t="shared" si="184"/>
        <v>484.32959999999997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53">
        <v>0.62</v>
      </c>
      <c r="AH406" s="170">
        <f>AI406/4.59554784619832</f>
        <v>0.11316035883685412</v>
      </c>
      <c r="AI406" s="173">
        <f>AG406*0.838764263431829</f>
        <v>0.52003384332773395</v>
      </c>
      <c r="AJ406" s="14">
        <f t="shared" si="158"/>
        <v>2877.3515876288661</v>
      </c>
      <c r="AK406" s="14">
        <f t="shared" si="159"/>
        <v>484.33880412371133</v>
      </c>
      <c r="AL406" s="14">
        <f t="shared" si="160"/>
        <v>178.56</v>
      </c>
      <c r="AM406" s="153">
        <f>V406*AH406</f>
        <v>32.590183345013983</v>
      </c>
      <c r="AN406" s="153">
        <f>V406*AI406</f>
        <v>149.76974687838737</v>
      </c>
      <c r="AO406" s="106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PLFF54596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51"/>
        <v>174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70">
        <f>AI407/4.59554784619832</f>
        <v>0.11316035883685412</v>
      </c>
      <c r="AI407" s="173">
        <f>AG407*0.838764263431829</f>
        <v>0.52003384332773395</v>
      </c>
      <c r="AJ407" s="14">
        <f t="shared" si="158"/>
        <v>1738.3999175257732</v>
      </c>
      <c r="AK407" s="14">
        <f t="shared" si="159"/>
        <v>292.62136082474223</v>
      </c>
      <c r="AL407" s="14">
        <f t="shared" si="160"/>
        <v>107.88</v>
      </c>
      <c r="AM407" s="153">
        <f>V407*AH407</f>
        <v>19.689902437612616</v>
      </c>
      <c r="AN407" s="153">
        <f>V407*AI407</f>
        <v>90.485888739025711</v>
      </c>
      <c r="AO407" s="106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30" t="str">
        <f>IF(K408="","",VLOOKUP(K408,'Inventário+Enviado+pela+Amazon+'!$C$1:$G$536,5,0))</f>
        <v/>
      </c>
      <c r="O408" s="31" t="str">
        <f>IF(M408="","",VLOOKUP(M408,'Estoque FULL '!$A:$D,3,0))</f>
        <v>QXEO06750</v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42">
        <f t="shared" si="151"/>
        <v>94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53">
        <v>0.62</v>
      </c>
      <c r="AH408" s="170">
        <f>AI408/4.59554784619832</f>
        <v>0.11316035883685412</v>
      </c>
      <c r="AI408" s="173">
        <f>AG408*0.838764263431829</f>
        <v>0.52003384332773395</v>
      </c>
      <c r="AJ408" s="14">
        <f t="shared" si="158"/>
        <v>939.13558762886601</v>
      </c>
      <c r="AK408" s="14">
        <f t="shared" si="159"/>
        <v>158.08280412371133</v>
      </c>
      <c r="AL408" s="14">
        <f t="shared" si="160"/>
        <v>58.28</v>
      </c>
      <c r="AM408" s="153">
        <f>V408*AH408</f>
        <v>10.637073730664287</v>
      </c>
      <c r="AN408" s="153">
        <f>V408*AI408</f>
        <v>48.883181272806993</v>
      </c>
      <c r="AO408" s="106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70"/>
      <c r="AI409" s="170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70">
        <f t="shared" ref="AH410:AH427" si="189">AI410/4.59554784619832</f>
        <v>0</v>
      </c>
      <c r="AI410" s="173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53">
        <f>V410*AH410</f>
        <v>0</v>
      </c>
      <c r="AN410" s="153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30" t="str">
        <f>IF(K411="","",VLOOKUP(K411,'Inventário+Enviado+pela+Amazon+'!$C$1:$G$536,5,0))</f>
        <v/>
      </c>
      <c r="O411" s="31" t="str">
        <f>IF(M411="","",VLOOKUP(M411,'Estoque FULL '!$A:$D,3,0))</f>
        <v/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70">
        <f t="shared" si="189"/>
        <v>0</v>
      </c>
      <c r="AI411" s="173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30" t="str">
        <f>IF(K412="","",VLOOKUP(K412,'Inventário+Enviado+pela+Amazon+'!$C$1:$G$536,5,0))</f>
        <v>PD-BIIL-1H73</v>
      </c>
      <c r="O412" s="31" t="str">
        <f>IF(M412="","",VLOOKUP(M412,'Estoque FULL '!$A:$D,3,0))</f>
        <v>ZQJA23964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70">
        <f t="shared" si="189"/>
        <v>0</v>
      </c>
      <c r="AI412" s="173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65</v>
      </c>
      <c r="F413" s="24">
        <v>65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30" t="str">
        <f>IF(K413="","",VLOOKUP(K413,'Inventário+Enviado+pela+Amazon+'!$C$1:$G$536,5,0))</f>
        <v>2Z-EHJ2-ZRRN</v>
      </c>
      <c r="O413" s="31" t="e">
        <f>IF(M413="","",VLOOKUP(M413,'Estoque FULL '!$A:$D,3,0))</f>
        <v>#N/A</v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65</v>
      </c>
      <c r="W413" s="13">
        <f t="shared" si="186"/>
        <v>607.1</v>
      </c>
      <c r="X413" s="13">
        <v>9.34</v>
      </c>
      <c r="Y413" s="13">
        <v>1.6817</v>
      </c>
      <c r="Z413" s="13">
        <f t="shared" si="187"/>
        <v>109.3105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70">
        <f t="shared" si="189"/>
        <v>0</v>
      </c>
      <c r="AI413" s="173">
        <f t="shared" si="190"/>
        <v>0</v>
      </c>
      <c r="AJ413" s="14">
        <f t="shared" si="158"/>
        <v>560.82361111111095</v>
      </c>
      <c r="AK413" s="14">
        <f t="shared" si="159"/>
        <v>100.94861111111112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30" t="str">
        <f>IF(K414="","",VLOOKUP(K414,'Inventário+Enviado+pela+Amazon+'!$C$1:$G$536,5,0))</f>
        <v/>
      </c>
      <c r="O414" s="31" t="str">
        <f>IF(M414="","",VLOOKUP(M414,'Estoque FULL '!$A:$D,3,0))</f>
        <v/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70">
        <f t="shared" si="189"/>
        <v>0</v>
      </c>
      <c r="AI414" s="173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25</v>
      </c>
      <c r="F415" s="24">
        <v>25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3170</v>
      </c>
      <c r="N415" s="30" t="str">
        <f>IF(K415="","",VLOOKUP(K415,'Inventário+Enviado+pela+Amazon+'!$C$1:$G$536,5,0))</f>
        <v/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25</v>
      </c>
      <c r="W415" s="13">
        <f t="shared" si="186"/>
        <v>233.5</v>
      </c>
      <c r="X415" s="13">
        <v>9.34</v>
      </c>
      <c r="Y415" s="13">
        <v>1.6817</v>
      </c>
      <c r="Z415" s="13">
        <f t="shared" si="187"/>
        <v>42.042499999999997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70">
        <f t="shared" si="189"/>
        <v>3.5243976276446015E-2</v>
      </c>
      <c r="AI415" s="173">
        <f t="shared" si="190"/>
        <v>0.16196537926868618</v>
      </c>
      <c r="AJ415" s="14">
        <f t="shared" si="158"/>
        <v>215.70138888888883</v>
      </c>
      <c r="AK415" s="14">
        <f t="shared" si="159"/>
        <v>38.826388888888893</v>
      </c>
      <c r="AL415" s="14">
        <f t="shared" si="160"/>
        <v>4.8274999999999997</v>
      </c>
      <c r="AM415" s="153">
        <f>V415*AH415</f>
        <v>0.88109940691115041</v>
      </c>
      <c r="AN415" s="153">
        <f>V415*AI415</f>
        <v>4.0491344817171546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1</v>
      </c>
      <c r="F416" s="24">
        <v>1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3171</v>
      </c>
      <c r="N416" s="30" t="str">
        <f>IF(K416="","",VLOOKUP(K416,'Inventário+Enviado+pela+Amazon+'!$C$1:$G$536,5,0))</f>
        <v>9P-5HH5-0SJI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1</v>
      </c>
      <c r="W416" s="13">
        <f t="shared" si="186"/>
        <v>9.34</v>
      </c>
      <c r="X416" s="13">
        <v>9.34</v>
      </c>
      <c r="Y416" s="13">
        <v>1.6817</v>
      </c>
      <c r="Z416" s="13">
        <f t="shared" si="187"/>
        <v>1.6817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70">
        <f t="shared" si="189"/>
        <v>3.5243976276446015E-2</v>
      </c>
      <c r="AI416" s="173">
        <f t="shared" si="190"/>
        <v>0.16196537926868618</v>
      </c>
      <c r="AJ416" s="14">
        <f t="shared" si="158"/>
        <v>8.6280555555555534</v>
      </c>
      <c r="AK416" s="14">
        <f t="shared" si="159"/>
        <v>1.5530555555555556</v>
      </c>
      <c r="AL416" s="14">
        <f t="shared" si="160"/>
        <v>0.19309999999999999</v>
      </c>
      <c r="AM416" s="153">
        <f>V416*AH416</f>
        <v>3.5243976276446015E-2</v>
      </c>
      <c r="AN416" s="153">
        <f>V416*AI416</f>
        <v>0.16196537926868618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45</v>
      </c>
      <c r="F417" s="24">
        <v>45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3172</v>
      </c>
      <c r="N417" s="30" t="str">
        <f>IF(K417="","",VLOOKUP(K417,'Inventário+Enviado+pela+Amazon+'!$C$1:$G$536,5,0))</f>
        <v>5M-H19Y-B5BF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/>
      <c r="U417" s="34"/>
      <c r="V417" s="35">
        <f t="shared" si="151"/>
        <v>45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70">
        <f t="shared" si="189"/>
        <v>3.5243976276446015E-2</v>
      </c>
      <c r="AI417" s="173">
        <f t="shared" si="190"/>
        <v>0.16196537926868618</v>
      </c>
      <c r="AJ417" s="14">
        <f t="shared" si="158"/>
        <v>388.26249999999987</v>
      </c>
      <c r="AK417" s="14">
        <f t="shared" si="159"/>
        <v>69.887500000000003</v>
      </c>
      <c r="AL417" s="14">
        <f t="shared" si="160"/>
        <v>8.6894999999999989</v>
      </c>
      <c r="AM417" s="153">
        <f>V417*AH417</f>
        <v>1.5859789324400706</v>
      </c>
      <c r="AN417" s="153">
        <f>V417*AI417</f>
        <v>7.2884420670908776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39</v>
      </c>
      <c r="F418" s="24">
        <v>39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3173</v>
      </c>
      <c r="N418" s="30" t="str">
        <f>IF(K418="","",VLOOKUP(K418,'Inventário+Enviado+pela+Amazon+'!$C$1:$G$536,5,0))</f>
        <v>RG-1VWU-MRY9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39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70">
        <f t="shared" si="189"/>
        <v>3.5243976276446015E-2</v>
      </c>
      <c r="AI418" s="173">
        <f t="shared" si="190"/>
        <v>0.16196537926868618</v>
      </c>
      <c r="AJ418" s="14">
        <f t="shared" si="158"/>
        <v>336.49416666666656</v>
      </c>
      <c r="AK418" s="14">
        <f t="shared" si="159"/>
        <v>60.569166666666668</v>
      </c>
      <c r="AL418" s="14">
        <f t="shared" si="160"/>
        <v>7.5308999999999999</v>
      </c>
      <c r="AM418" s="153">
        <f>V418*AH418</f>
        <v>1.3745150747813946</v>
      </c>
      <c r="AN418" s="153">
        <f>V418*AI418</f>
        <v>6.3166497914787607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19</v>
      </c>
      <c r="F419" s="24">
        <v>19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3174</v>
      </c>
      <c r="N419" s="30" t="str">
        <f>IF(K419="","",VLOOKUP(K419,'Inventário+Enviado+pela+Amazon+'!$C$1:$G$536,5,0))</f>
        <v>IH-397H-O53O</v>
      </c>
      <c r="O419" s="31" t="e">
        <f>IF(M419="","",VLOOKUP(M419,'Estoque FULL '!$A:$D,3,0))</f>
        <v>#N/A</v>
      </c>
      <c r="P419" s="117"/>
      <c r="Q419" s="117"/>
      <c r="R419" s="117"/>
      <c r="S419" s="32">
        <f>IFERROR(IF(M419&lt;&gt;"",VLOOKUP(M419,'Estoque FULL '!$A:$D,4,0),0),0)</f>
        <v>0</v>
      </c>
      <c r="T419" s="33"/>
      <c r="U419" s="34"/>
      <c r="V419" s="35">
        <f t="shared" si="151"/>
        <v>19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70">
        <f t="shared" si="189"/>
        <v>3.5243976276446015E-2</v>
      </c>
      <c r="AI419" s="173">
        <f t="shared" si="190"/>
        <v>0.16196537926868618</v>
      </c>
      <c r="AJ419" s="14">
        <f t="shared" si="158"/>
        <v>163.93305555555551</v>
      </c>
      <c r="AK419" s="14">
        <f t="shared" si="159"/>
        <v>29.508055555555558</v>
      </c>
      <c r="AL419" s="14">
        <f t="shared" si="160"/>
        <v>3.6688999999999998</v>
      </c>
      <c r="AM419" s="153">
        <f>V419*AH419</f>
        <v>0.66963554925247426</v>
      </c>
      <c r="AN419" s="153">
        <f>V419*AI419</f>
        <v>3.0773422061050373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30" t="str">
        <f>IF(K420="","",VLOOKUP(K420,'Inventário+Enviado+pela+Amazon+'!$C$1:$G$536,5,0))</f>
        <v>UI-B0QJ-27HE</v>
      </c>
      <c r="O420" s="31" t="str">
        <f>IF(M420="","",VLOOKUP(M420,'Estoque FULL '!$A:$D,3,0))</f>
        <v>PELR05981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0</v>
      </c>
      <c r="U420" s="34"/>
      <c r="V420" s="42">
        <f t="shared" si="151"/>
        <v>64</v>
      </c>
      <c r="W420" s="13">
        <f t="shared" ref="W420:W432" si="191">V420*X420</f>
        <v>597.76</v>
      </c>
      <c r="X420" s="13">
        <v>9.34</v>
      </c>
      <c r="Y420" s="13">
        <v>1.6817</v>
      </c>
      <c r="Z420" s="13">
        <f t="shared" ref="Z420:Z432" si="192">Y420*V420</f>
        <v>107.6288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70">
        <f t="shared" si="189"/>
        <v>0.11316035883685412</v>
      </c>
      <c r="AI420" s="173">
        <f t="shared" si="190"/>
        <v>0.52003384332773395</v>
      </c>
      <c r="AJ420" s="14">
        <f t="shared" si="158"/>
        <v>641.40799999999979</v>
      </c>
      <c r="AK420" s="14">
        <f t="shared" si="159"/>
        <v>107.96666666666667</v>
      </c>
      <c r="AL420" s="14">
        <f t="shared" si="160"/>
        <v>39.68</v>
      </c>
      <c r="AM420" s="153"/>
      <c r="AN420" s="153"/>
      <c r="AO420" s="106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177</v>
      </c>
      <c r="F421" s="24">
        <v>177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30" t="str">
        <f>IF(K421="","",VLOOKUP(K421,'Inventário+Enviado+pela+Amazon+'!$C$1:$G$536,5,0))</f>
        <v>QU-H42W-OPFQ</v>
      </c>
      <c r="O421" s="31" t="str">
        <f>IF(M421="","",VLOOKUP(M421,'Estoque FULL '!$A:$D,3,0))</f>
        <v>LQOB91159</v>
      </c>
      <c r="P421" s="117"/>
      <c r="Q421" s="117"/>
      <c r="R421" s="117"/>
      <c r="S421" s="32">
        <f>IFERROR(IF(M421&lt;&gt;"",VLOOKUP(M421,'Estoque FULL '!$A:$D,4,0),0),0)</f>
        <v>0</v>
      </c>
      <c r="T421" s="33">
        <f>IFERROR(VLOOKUP(K421,'Inventário+Enviado+pela+Amazon+'!$C$1:$F$510,4,0),0)</f>
        <v>11</v>
      </c>
      <c r="U421" s="34"/>
      <c r="V421" s="42">
        <f t="shared" si="151"/>
        <v>188</v>
      </c>
      <c r="W421" s="13">
        <f t="shared" si="191"/>
        <v>1755.92</v>
      </c>
      <c r="X421" s="13">
        <v>9.34</v>
      </c>
      <c r="Y421" s="13">
        <v>1.6817</v>
      </c>
      <c r="Z421" s="13">
        <f t="shared" si="192"/>
        <v>316.15960000000001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70">
        <f t="shared" si="189"/>
        <v>0.11316035883685412</v>
      </c>
      <c r="AI421" s="173">
        <f t="shared" si="190"/>
        <v>0.52003384332773395</v>
      </c>
      <c r="AJ421" s="14">
        <f t="shared" si="158"/>
        <v>1884.1359999999993</v>
      </c>
      <c r="AK421" s="14">
        <f t="shared" si="159"/>
        <v>317.15208333333334</v>
      </c>
      <c r="AL421" s="14">
        <f t="shared" si="160"/>
        <v>116.56</v>
      </c>
      <c r="AM421" s="153"/>
      <c r="AN421" s="153"/>
      <c r="AO421" s="106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313</v>
      </c>
      <c r="F422" s="24">
        <v>313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30" t="str">
        <f>IF(K422="","",VLOOKUP(K422,'Inventário+Enviado+pela+Amazon+'!$C$1:$G$536,5,0))</f>
        <v>6N-5NKH-3CK9</v>
      </c>
      <c r="O422" s="31" t="str">
        <f>IF(M422="","",VLOOKUP(M422,'Estoque FULL '!$A:$D,3,0))</f>
        <v>OAQT89579</v>
      </c>
      <c r="P422" s="117"/>
      <c r="Q422" s="117"/>
      <c r="R422" s="117"/>
      <c r="S422" s="32">
        <f>IFERROR(IF(M422&lt;&gt;"",VLOOKUP(M422,'Estoque FULL '!$A:$D,4,0),0),0)</f>
        <v>24</v>
      </c>
      <c r="T422" s="33">
        <f>IFERROR(VLOOKUP(K422,'Inventário+Enviado+pela+Amazon+'!$C$1:$F$510,4,0),0)</f>
        <v>17</v>
      </c>
      <c r="U422" s="34"/>
      <c r="V422" s="42">
        <f t="shared" si="151"/>
        <v>354</v>
      </c>
      <c r="W422" s="13">
        <f t="shared" si="191"/>
        <v>3306.36</v>
      </c>
      <c r="X422" s="13">
        <v>9.34</v>
      </c>
      <c r="Y422" s="13">
        <v>1.6817</v>
      </c>
      <c r="Z422" s="13">
        <f t="shared" si="192"/>
        <v>595.32179999999994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70">
        <f t="shared" si="189"/>
        <v>0.11316035883685412</v>
      </c>
      <c r="AI422" s="173">
        <f t="shared" si="190"/>
        <v>0.52003384332773395</v>
      </c>
      <c r="AJ422" s="14">
        <f t="shared" si="158"/>
        <v>3547.7879999999986</v>
      </c>
      <c r="AK422" s="14">
        <f t="shared" si="159"/>
        <v>597.19062499999995</v>
      </c>
      <c r="AL422" s="14">
        <f t="shared" si="160"/>
        <v>219.48</v>
      </c>
      <c r="AM422" s="153"/>
      <c r="AN422" s="153"/>
      <c r="AO422" s="106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172</v>
      </c>
      <c r="F423" s="24">
        <v>172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30" t="str">
        <f>IF(K423="","",VLOOKUP(K423,'Inventário+Enviado+pela+Amazon+'!$C$1:$G$536,5,0))</f>
        <v>B1-68GW-AH0Z</v>
      </c>
      <c r="O423" s="31" t="str">
        <f>IF(M423="","",VLOOKUP(M423,'Estoque FULL '!$A:$D,3,0))</f>
        <v>OQXC89431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29</v>
      </c>
      <c r="U423" s="34"/>
      <c r="V423" s="42">
        <f t="shared" si="151"/>
        <v>201</v>
      </c>
      <c r="W423" s="13">
        <f t="shared" si="191"/>
        <v>1877.34</v>
      </c>
      <c r="X423" s="13">
        <v>9.34</v>
      </c>
      <c r="Y423" s="13">
        <v>1.6817</v>
      </c>
      <c r="Z423" s="13">
        <f t="shared" si="192"/>
        <v>338.02170000000001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53">
        <v>0.62</v>
      </c>
      <c r="AH423" s="170">
        <f t="shared" si="189"/>
        <v>0.11316035883685412</v>
      </c>
      <c r="AI423" s="173">
        <f t="shared" si="190"/>
        <v>0.52003384332773395</v>
      </c>
      <c r="AJ423" s="14">
        <f t="shared" si="158"/>
        <v>2014.4219999999993</v>
      </c>
      <c r="AK423" s="14">
        <f t="shared" si="159"/>
        <v>339.08281249999999</v>
      </c>
      <c r="AL423" s="14">
        <f t="shared" si="160"/>
        <v>124.62</v>
      </c>
      <c r="AM423" s="153"/>
      <c r="AN423" s="153"/>
      <c r="AO423" s="106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ORVL53472</v>
      </c>
      <c r="P424" s="117"/>
      <c r="Q424" s="117"/>
      <c r="R424" s="117"/>
      <c r="S424" s="32">
        <f>IFERROR(IF(M424&lt;&gt;"",VLOOKUP(M424,'Estoque FULL '!$A:$D,4,0),0),0)</f>
        <v>0</v>
      </c>
      <c r="T424" s="33">
        <f>IFERROR(VLOOKUP(K424,'Inventário+Enviado+pela+Amazon+'!$C$1:$F$510,4,0),0)</f>
        <v>0</v>
      </c>
      <c r="U424" s="34"/>
      <c r="V424" s="42">
        <f t="shared" si="151"/>
        <v>17</v>
      </c>
      <c r="W424" s="13">
        <f t="shared" si="191"/>
        <v>158.78</v>
      </c>
      <c r="X424" s="13">
        <v>9.34</v>
      </c>
      <c r="Y424" s="13">
        <v>1.6817</v>
      </c>
      <c r="Z424" s="13">
        <f t="shared" si="192"/>
        <v>28.588899999999999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70">
        <f t="shared" si="189"/>
        <v>0.11316035883685412</v>
      </c>
      <c r="AI424" s="173">
        <f t="shared" si="190"/>
        <v>0.52003384332773395</v>
      </c>
      <c r="AJ424" s="14">
        <f t="shared" si="158"/>
        <v>169.66485714285716</v>
      </c>
      <c r="AK424" s="14">
        <f t="shared" si="159"/>
        <v>28.559306122448977</v>
      </c>
      <c r="AL424" s="14">
        <f t="shared" si="160"/>
        <v>10.54</v>
      </c>
      <c r="AM424" s="153">
        <f>V424*AH424</f>
        <v>1.92372610022652</v>
      </c>
      <c r="AN424" s="153">
        <f>V424*AI424</f>
        <v>8.8405753365714776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OZSN54512</v>
      </c>
      <c r="P425" s="117"/>
      <c r="Q425" s="117"/>
      <c r="R425" s="117"/>
      <c r="S425" s="32">
        <f>IFERROR(IF(M425&lt;&gt;"",VLOOKUP(M425,'Estoque FULL '!$A:$D,4,0),0),0)</f>
        <v>7</v>
      </c>
      <c r="T425" s="33">
        <f>IFERROR(VLOOKUP(K425,'Inventário+Enviado+pela+Amazon+'!$C$1:$F$510,4,0),0)</f>
        <v>0</v>
      </c>
      <c r="U425" s="34"/>
      <c r="V425" s="42">
        <f t="shared" si="151"/>
        <v>1</v>
      </c>
      <c r="W425" s="13">
        <f t="shared" si="191"/>
        <v>9.34</v>
      </c>
      <c r="X425" s="13">
        <v>9.34</v>
      </c>
      <c r="Y425" s="13">
        <v>1.6817</v>
      </c>
      <c r="Z425" s="13">
        <f t="shared" si="192"/>
        <v>1.6817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70">
        <f t="shared" si="189"/>
        <v>0.11316035883685412</v>
      </c>
      <c r="AI425" s="173">
        <f t="shared" si="190"/>
        <v>0.52003384332773395</v>
      </c>
      <c r="AJ425" s="14">
        <f t="shared" si="158"/>
        <v>9.9802857142857153</v>
      </c>
      <c r="AK425" s="14">
        <f t="shared" si="159"/>
        <v>1.6799591836734693</v>
      </c>
      <c r="AL425" s="14">
        <f t="shared" si="160"/>
        <v>0.62</v>
      </c>
      <c r="AM425" s="153">
        <f>V425*AH425</f>
        <v>0.11316035883685412</v>
      </c>
      <c r="AN425" s="153">
        <f>V425*AI425</f>
        <v>0.52003384332773395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WWQM54343</v>
      </c>
      <c r="P426" s="117"/>
      <c r="Q426" s="117"/>
      <c r="R426" s="117"/>
      <c r="S426" s="32">
        <f>IFERROR(IF(M426&lt;&gt;"",VLOOKUP(M426,'Estoque FULL '!$A:$D,4,0),0),0)</f>
        <v>4</v>
      </c>
      <c r="T426" s="33">
        <f>IFERROR(VLOOKUP(K426,'Inventário+Enviado+pela+Amazon+'!$C$1:$F$510,4,0),0)</f>
        <v>0</v>
      </c>
      <c r="U426" s="34"/>
      <c r="V426" s="42">
        <f t="shared" si="151"/>
        <v>4</v>
      </c>
      <c r="W426" s="13">
        <f t="shared" si="191"/>
        <v>37.36</v>
      </c>
      <c r="X426" s="13">
        <v>9.34</v>
      </c>
      <c r="Y426" s="13">
        <v>1.6817</v>
      </c>
      <c r="Z426" s="13">
        <f t="shared" si="192"/>
        <v>6.7267999999999999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70">
        <f t="shared" si="189"/>
        <v>0.11316035883685412</v>
      </c>
      <c r="AI426" s="173">
        <f t="shared" si="190"/>
        <v>0.52003384332773395</v>
      </c>
      <c r="AJ426" s="14">
        <f t="shared" si="158"/>
        <v>39.921142857142861</v>
      </c>
      <c r="AK426" s="14">
        <f t="shared" si="159"/>
        <v>6.7198367346938772</v>
      </c>
      <c r="AL426" s="14">
        <f t="shared" si="160"/>
        <v>2.48</v>
      </c>
      <c r="AM426" s="153">
        <f>V426*AH426</f>
        <v>0.45264143534741647</v>
      </c>
      <c r="AN426" s="153">
        <f>V426*AI426</f>
        <v>2.0801353733109358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26</v>
      </c>
      <c r="F427" s="24">
        <v>26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30" t="str">
        <f>IF(K427="","",VLOOKUP(K427,'Inventário+Enviado+pela+Amazon+'!$C$1:$G$536,5,0))</f>
        <v/>
      </c>
      <c r="O427" s="31" t="str">
        <f>IF(M427="","",VLOOKUP(M427,'Estoque FULL '!$A:$D,3,0))</f>
        <v>UMLY06556</v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42">
        <f t="shared" si="151"/>
        <v>26</v>
      </c>
      <c r="W427" s="13">
        <f t="shared" si="191"/>
        <v>242.84</v>
      </c>
      <c r="X427" s="13">
        <v>9.34</v>
      </c>
      <c r="Y427" s="13">
        <v>1.6817</v>
      </c>
      <c r="Z427" s="13">
        <f t="shared" si="192"/>
        <v>43.724199999999996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70">
        <f t="shared" si="189"/>
        <v>0.11316035883685412</v>
      </c>
      <c r="AI427" s="173">
        <f t="shared" si="190"/>
        <v>0.52003384332773395</v>
      </c>
      <c r="AJ427" s="14">
        <f t="shared" si="158"/>
        <v>259.48742857142861</v>
      </c>
      <c r="AK427" s="14">
        <f t="shared" si="159"/>
        <v>43.678938775510204</v>
      </c>
      <c r="AL427" s="14">
        <f t="shared" si="160"/>
        <v>16.12</v>
      </c>
      <c r="AM427" s="153">
        <f>V427*AH427</f>
        <v>2.9421693297582072</v>
      </c>
      <c r="AN427" s="153">
        <f>V427*AI427</f>
        <v>13.520879926521083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30" t="str">
        <f>IF(K428="","",VLOOKUP(K428,'Inventário+Enviado+pela+Amazon+'!$C$1:$G$536,5,0))</f>
        <v/>
      </c>
      <c r="O428" s="31" t="str">
        <f>IF(M428="","",VLOOKUP(M428,'Estoque FULL '!$A:$D,3,0))</f>
        <v/>
      </c>
      <c r="P428" s="117"/>
      <c r="Q428" s="117"/>
      <c r="R428" s="117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70"/>
      <c r="AI428" s="170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134</v>
      </c>
      <c r="F429" s="24">
        <v>134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30" t="str">
        <f>IF(K429="","",VLOOKUP(K429,'Inventário+Enviado+pela+Amazon+'!$C$1:$G$536,5,0))</f>
        <v>GZ-H42W-H2CH</v>
      </c>
      <c r="O429" s="31" t="str">
        <f>IF(M429="","",VLOOKUP(M429,'Estoque FULL '!$A:$D,3,0))</f>
        <v>LJEA91472</v>
      </c>
      <c r="P429" s="117"/>
      <c r="Q429" s="117"/>
      <c r="R429" s="117"/>
      <c r="S429" s="32">
        <f>IFERROR(IF(M429&lt;&gt;"",VLOOKUP(M429,'Estoque FULL '!$A:$D,4,0),0),0)</f>
        <v>7</v>
      </c>
      <c r="T429" s="33">
        <f>IFERROR(VLOOKUP(K429,'Inventário+Enviado+pela+Amazon+'!$C$1:$F$510,4,0),0)</f>
        <v>20</v>
      </c>
      <c r="U429" s="34"/>
      <c r="V429" s="42">
        <f t="shared" si="151"/>
        <v>161</v>
      </c>
      <c r="W429" s="13">
        <f t="shared" si="191"/>
        <v>1503.74</v>
      </c>
      <c r="X429" s="13">
        <v>9.34</v>
      </c>
      <c r="Y429" s="13">
        <v>1.6817</v>
      </c>
      <c r="Z429" s="13">
        <f t="shared" si="192"/>
        <v>270.75369999999998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70">
        <f t="shared" ref="AH429:AH436" si="193">AI429/4.59554784619832</f>
        <v>0.11316035883685412</v>
      </c>
      <c r="AI429" s="173">
        <f t="shared" ref="AI429:AI436" si="194">AG429*0.838764263431829</f>
        <v>0.52003384332773395</v>
      </c>
      <c r="AJ429" s="14">
        <f t="shared" si="158"/>
        <v>1606.8260000000002</v>
      </c>
      <c r="AK429" s="14">
        <f t="shared" si="159"/>
        <v>270.47342857142854</v>
      </c>
      <c r="AL429" s="14">
        <f t="shared" ref="AL429:AL469" si="195">IFERROR(V429*AG429,0)</f>
        <v>99.82</v>
      </c>
      <c r="AM429" s="153"/>
      <c r="AN429" s="153"/>
      <c r="AO429" s="106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30" t="str">
        <f>IF(K430="","",VLOOKUP(K430,'Inventário+Enviado+pela+Amazon+'!$C$1:$G$536,5,0))</f>
        <v>JI-F2K3-WWEP</v>
      </c>
      <c r="O430" s="31" t="str">
        <f>IF(M430="","",VLOOKUP(M430,'Estoque FULL '!$A:$D,3,0))</f>
        <v>OGBH11635</v>
      </c>
      <c r="P430" s="117"/>
      <c r="Q430" s="117"/>
      <c r="R430" s="117"/>
      <c r="S430" s="32">
        <f>IFERROR(IF(M430&lt;&gt;"",VLOOKUP(M430,'Estoque FULL '!$A:$D,4,0),0),0)</f>
        <v>0</v>
      </c>
      <c r="T430" s="33">
        <f>IFERROR(VLOOKUP(K430,'Inventário+Enviado+pela+Amazon+'!$C$1:$F$510,4,0),0)</f>
        <v>19</v>
      </c>
      <c r="U430" s="34"/>
      <c r="V430" s="42">
        <f t="shared" si="151"/>
        <v>92</v>
      </c>
      <c r="W430" s="13">
        <f t="shared" si="191"/>
        <v>859.28</v>
      </c>
      <c r="X430" s="13">
        <v>9.34</v>
      </c>
      <c r="Y430" s="13">
        <v>1.6817</v>
      </c>
      <c r="Z430" s="13">
        <f t="shared" si="192"/>
        <v>154.71639999999999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70">
        <f t="shared" si="193"/>
        <v>0.11316035883685412</v>
      </c>
      <c r="AI430" s="173">
        <f t="shared" si="194"/>
        <v>0.52003384332773395</v>
      </c>
      <c r="AJ430" s="14">
        <f t="shared" si="158"/>
        <v>918.18628571428576</v>
      </c>
      <c r="AK430" s="14">
        <f t="shared" si="159"/>
        <v>154.55624489795917</v>
      </c>
      <c r="AL430" s="14">
        <f t="shared" si="195"/>
        <v>57.04</v>
      </c>
      <c r="AM430" s="153"/>
      <c r="AN430" s="153"/>
      <c r="AO430" s="106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115</v>
      </c>
      <c r="F431" s="24">
        <v>115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30" t="str">
        <f>IF(K431="","",VLOOKUP(K431,'Inventário+Enviado+pela+Amazon+'!$C$1:$G$536,5,0))</f>
        <v>WC-5CEN-31FW</v>
      </c>
      <c r="O431" s="31" t="str">
        <f>IF(M431="","",VLOOKUP(M431,'Estoque FULL '!$A:$D,3,0))</f>
        <v>NWDU11769</v>
      </c>
      <c r="P431" s="117"/>
      <c r="Q431" s="117"/>
      <c r="R431" s="117"/>
      <c r="S431" s="32">
        <f>IFERROR(IF(M431&lt;&gt;"",VLOOKUP(M431,'Estoque FULL '!$A:$D,4,0),0),0)</f>
        <v>14</v>
      </c>
      <c r="T431" s="33">
        <f>IFERROR(VLOOKUP(K431,'Inventário+Enviado+pela+Amazon+'!$C$1:$F$510,4,0),0)</f>
        <v>19</v>
      </c>
      <c r="U431" s="34"/>
      <c r="V431" s="42">
        <f t="shared" si="151"/>
        <v>148</v>
      </c>
      <c r="W431" s="13">
        <f t="shared" si="191"/>
        <v>1382.32</v>
      </c>
      <c r="X431" s="13">
        <v>9.34</v>
      </c>
      <c r="Y431" s="13">
        <v>1.6817</v>
      </c>
      <c r="Z431" s="13">
        <f t="shared" si="192"/>
        <v>248.89159999999998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70">
        <f t="shared" si="193"/>
        <v>0.11316035883685412</v>
      </c>
      <c r="AI431" s="173">
        <f t="shared" si="194"/>
        <v>0.52003384332773395</v>
      </c>
      <c r="AJ431" s="14">
        <f t="shared" si="158"/>
        <v>1477.0822857142859</v>
      </c>
      <c r="AK431" s="14">
        <f t="shared" si="159"/>
        <v>248.63395918367345</v>
      </c>
      <c r="AL431" s="14">
        <f t="shared" si="195"/>
        <v>91.76</v>
      </c>
      <c r="AM431" s="153"/>
      <c r="AN431" s="153"/>
      <c r="AO431" s="106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91</v>
      </c>
      <c r="F432" s="24">
        <v>91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3169</v>
      </c>
      <c r="N432" s="30" t="str">
        <f>IF(K432="","",VLOOKUP(K432,'Inventário+Enviado+pela+Amazon+'!$C$1:$G$536,5,0))</f>
        <v/>
      </c>
      <c r="O432" s="31" t="e">
        <f>IF(M432="","",VLOOKUP(M432,'Estoque FULL '!$A:$D,3,0))</f>
        <v>#N/A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91</v>
      </c>
      <c r="W432" s="13">
        <f t="shared" si="191"/>
        <v>849.93999999999994</v>
      </c>
      <c r="X432" s="13">
        <v>9.34</v>
      </c>
      <c r="Y432" s="13">
        <v>1.6817</v>
      </c>
      <c r="Z432" s="13">
        <f t="shared" si="192"/>
        <v>153.03469999999999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53">
        <v>0.62</v>
      </c>
      <c r="AH432" s="170">
        <f t="shared" si="193"/>
        <v>0.11316035883685412</v>
      </c>
      <c r="AI432" s="173">
        <f t="shared" si="194"/>
        <v>0.52003384332773395</v>
      </c>
      <c r="AJ432" s="14">
        <f t="shared" si="158"/>
        <v>908.20600000000013</v>
      </c>
      <c r="AK432" s="14">
        <f t="shared" si="159"/>
        <v>152.8762857142857</v>
      </c>
      <c r="AL432" s="14">
        <f t="shared" si="195"/>
        <v>56.42</v>
      </c>
      <c r="AM432" s="153"/>
      <c r="AN432" s="153"/>
      <c r="AO432" s="106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KQRY60596</v>
      </c>
      <c r="P433" s="117"/>
      <c r="Q433" s="117"/>
      <c r="R433" s="117"/>
      <c r="S433" s="32">
        <f>IFERROR(IF(M433&lt;&gt;"",VLOOKUP(M433,'Estoque FULL '!$A:$D,4,0),0),0)</f>
        <v>0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24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70">
        <f t="shared" si="193"/>
        <v>7.5744433737571698E-2</v>
      </c>
      <c r="AI433" s="173">
        <f t="shared" si="194"/>
        <v>0.34808716932420902</v>
      </c>
      <c r="AJ433" s="14">
        <f t="shared" ref="AJ433:AJ436" si="197">IFERROR(V433*AE433,0)</f>
        <v>156.20256000000001</v>
      </c>
      <c r="AK433" s="14">
        <f t="shared" ref="AK433:AK436" si="198">IFERROR(V433*AF433,0)</f>
        <v>28.116479999999996</v>
      </c>
      <c r="AL433" s="14">
        <f t="shared" si="195"/>
        <v>9.9599999999999991</v>
      </c>
      <c r="AM433" s="153">
        <f>V433*AH433</f>
        <v>1.8178664097017208</v>
      </c>
      <c r="AN433" s="153">
        <f>V433*AI433</f>
        <v>8.3540920637810174</v>
      </c>
      <c r="AO433" s="13" t="s">
        <v>801</v>
      </c>
      <c r="AP433" s="13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5</v>
      </c>
      <c r="F434" s="24">
        <v>5</v>
      </c>
      <c r="G434" s="13"/>
      <c r="H434" s="25"/>
      <c r="I434" s="26"/>
      <c r="J434" s="45"/>
      <c r="K434" s="28"/>
      <c r="L434" s="29"/>
      <c r="M434" s="30" t="s">
        <v>1023</v>
      </c>
      <c r="N434" s="30" t="str">
        <f>IF(K434="","",VLOOKUP(K434,'Inventário+Enviado+pela+Amazon+'!$C$1:$G$536,5,0))</f>
        <v/>
      </c>
      <c r="O434" s="31" t="str">
        <f>IF(M434="","",VLOOKUP(M434,'Estoque FULL '!$A:$D,3,0))</f>
        <v>ZSSS64230</v>
      </c>
      <c r="P434" s="117"/>
      <c r="Q434" s="117"/>
      <c r="R434" s="117"/>
      <c r="S434" s="32">
        <f>IFERROR(IF(M434&lt;&gt;"",VLOOKUP(M434,'Estoque FULL '!$A:$D,4,0),0),0)</f>
        <v>7</v>
      </c>
      <c r="T434" s="33">
        <f>IFERROR(VLOOKUP(K434,'Inventário+Enviado+pela+Amazon+'!$C$1:$F$510,4,0),0)</f>
        <v>0</v>
      </c>
      <c r="U434" s="34"/>
      <c r="V434" s="42">
        <f t="shared" si="196"/>
        <v>12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70">
        <f t="shared" si="193"/>
        <v>7.5744433737571698E-2</v>
      </c>
      <c r="AI434" s="173">
        <f t="shared" si="194"/>
        <v>0.34808716932420902</v>
      </c>
      <c r="AJ434" s="14">
        <f t="shared" si="197"/>
        <v>78.101280000000003</v>
      </c>
      <c r="AK434" s="14">
        <f t="shared" si="198"/>
        <v>14.058239999999998</v>
      </c>
      <c r="AL434" s="14">
        <f t="shared" si="195"/>
        <v>4.9799999999999995</v>
      </c>
      <c r="AM434" s="153">
        <f>V434*AH434</f>
        <v>0.90893320485086038</v>
      </c>
      <c r="AN434" s="153">
        <f>V434*AI434</f>
        <v>4.1770460318905087</v>
      </c>
      <c r="AO434" s="13" t="s">
        <v>801</v>
      </c>
      <c r="AP434" s="13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3073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28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70">
        <f t="shared" si="193"/>
        <v>7.5744433737571698E-2</v>
      </c>
      <c r="AI435" s="173">
        <f t="shared" si="194"/>
        <v>0.34808716932420902</v>
      </c>
      <c r="AJ435" s="14">
        <f t="shared" si="197"/>
        <v>182.23632000000001</v>
      </c>
      <c r="AK435" s="14">
        <f t="shared" si="198"/>
        <v>32.80256</v>
      </c>
      <c r="AL435" s="14">
        <f t="shared" si="195"/>
        <v>11.62</v>
      </c>
      <c r="AM435" s="153">
        <f>V435*AH435</f>
        <v>2.1208441446520077</v>
      </c>
      <c r="AN435" s="153">
        <f>V435*AI435</f>
        <v>9.7464407410778531</v>
      </c>
      <c r="AO435" s="13" t="s">
        <v>801</v>
      </c>
      <c r="AP435" s="13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2811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42">
        <f t="shared" si="199"/>
        <v>22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70">
        <f t="shared" si="193"/>
        <v>7.5744433737571698E-2</v>
      </c>
      <c r="AI436" s="173">
        <f t="shared" si="194"/>
        <v>0.34808716932420902</v>
      </c>
      <c r="AJ436" s="14">
        <f t="shared" si="197"/>
        <v>143.18567999999999</v>
      </c>
      <c r="AK436" s="14">
        <f t="shared" si="198"/>
        <v>25.773439999999997</v>
      </c>
      <c r="AL436" s="14">
        <f t="shared" si="195"/>
        <v>9.129999999999999</v>
      </c>
      <c r="AM436" s="153">
        <f>V436*AH436</f>
        <v>1.6663775422265774</v>
      </c>
      <c r="AN436" s="153">
        <f>V436*AI436</f>
        <v>7.6579177251325987</v>
      </c>
      <c r="AO436" s="13" t="s">
        <v>801</v>
      </c>
      <c r="AP436" s="13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2811</v>
      </c>
      <c r="N437" s="30" t="str">
        <f>IF(K437="","",VLOOKUP(K437,'Inventário+Enviado+pela+Amazon+'!$C$1:$G$536,5,0))</f>
        <v/>
      </c>
      <c r="O437" s="31"/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96"/>
        <v>-10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70"/>
      <c r="AI437" s="170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63</v>
      </c>
      <c r="F438" s="24">
        <v>63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3167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63</v>
      </c>
      <c r="W438" s="13">
        <f t="shared" si="202"/>
        <v>588.41999999999996</v>
      </c>
      <c r="X438" s="13">
        <v>9.34</v>
      </c>
      <c r="Y438" s="13">
        <v>1.6817</v>
      </c>
      <c r="Z438" s="13">
        <f t="shared" si="203"/>
        <v>105.94709999999999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70">
        <f>AI438/4.59554784619832</f>
        <v>7.5744433737571698E-2</v>
      </c>
      <c r="AI438" s="173">
        <f>AG438*0.838764263431829</f>
        <v>0.34808716932420902</v>
      </c>
      <c r="AJ438" s="14">
        <f t="shared" si="205"/>
        <v>410.03172000000001</v>
      </c>
      <c r="AK438" s="14">
        <f t="shared" si="206"/>
        <v>73.805759999999992</v>
      </c>
      <c r="AL438" s="14">
        <f t="shared" si="195"/>
        <v>26.145</v>
      </c>
      <c r="AM438" s="153">
        <f>V438*AH438</f>
        <v>4.7718993254670172</v>
      </c>
      <c r="AN438" s="153">
        <f>V438*AI438</f>
        <v>21.929491667425168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117</v>
      </c>
      <c r="F439" s="24">
        <v>117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3168</v>
      </c>
      <c r="N439" s="30" t="str">
        <f>IF(K439="","",VLOOKUP(K439,'Inventário+Enviado+pela+Amazon+'!$C$1:$G$536,5,0))</f>
        <v/>
      </c>
      <c r="O439" s="31" t="e">
        <f>IF(M439="","",VLOOKUP(M439,'Estoque FULL '!$A:$D,3,0))</f>
        <v>#N/A</v>
      </c>
      <c r="P439" s="117"/>
      <c r="Q439" s="117"/>
      <c r="R439" s="117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117</v>
      </c>
      <c r="W439" s="13">
        <f t="shared" si="202"/>
        <v>1092.78</v>
      </c>
      <c r="X439" s="13">
        <v>9.34</v>
      </c>
      <c r="Y439" s="13">
        <v>1.6817</v>
      </c>
      <c r="Z439" s="13">
        <f t="shared" si="203"/>
        <v>196.75889999999998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70">
        <f>AI439/4.59554784619832</f>
        <v>7.5744433737571698E-2</v>
      </c>
      <c r="AI439" s="173">
        <f>AG439*0.838764263431829</f>
        <v>0.34808716932420902</v>
      </c>
      <c r="AJ439" s="14">
        <f t="shared" si="205"/>
        <v>761.48748000000001</v>
      </c>
      <c r="AK439" s="14">
        <f t="shared" si="206"/>
        <v>137.06783999999999</v>
      </c>
      <c r="AL439" s="14">
        <f t="shared" si="195"/>
        <v>48.555</v>
      </c>
      <c r="AM439" s="153">
        <f>V439*AH439</f>
        <v>8.8620987472958888</v>
      </c>
      <c r="AN439" s="153">
        <f>V439*AI439</f>
        <v>40.726198810932459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30" t="str">
        <f>IF(K440="","",VLOOKUP(K440,'Inventário+Enviado+pela+Amazon+'!$C$1:$G$536,5,0))</f>
        <v/>
      </c>
      <c r="O440" s="31" t="str">
        <f>IF(M440="","",VLOOKUP(M440,'Estoque FULL '!$A:$D,3,0))</f>
        <v/>
      </c>
      <c r="P440" s="117"/>
      <c r="Q440" s="117"/>
      <c r="R440" s="117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70"/>
      <c r="AI440" s="170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46</v>
      </c>
      <c r="F441" s="24">
        <v>46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JSPJ21180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46</v>
      </c>
      <c r="W441" s="13">
        <f>V441*X441</f>
        <v>429.64</v>
      </c>
      <c r="X441" s="13">
        <v>9.34</v>
      </c>
      <c r="Y441" s="13">
        <v>1.6817</v>
      </c>
      <c r="Z441" s="13">
        <f>Y441*V441</f>
        <v>77.358199999999997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70">
        <f>AI441/4.59554784619832</f>
        <v>0.11316035883685412</v>
      </c>
      <c r="AI441" s="173">
        <f>AG441*0.838764263431829</f>
        <v>0.52003384332773395</v>
      </c>
      <c r="AJ441" s="14">
        <f t="shared" si="205"/>
        <v>460.07697959183668</v>
      </c>
      <c r="AK441" s="14">
        <f t="shared" si="206"/>
        <v>77.44334693877552</v>
      </c>
      <c r="AL441" s="14">
        <f t="shared" si="195"/>
        <v>28.52</v>
      </c>
      <c r="AM441" s="153">
        <f>V441*AH441</f>
        <v>5.2053765064952895</v>
      </c>
      <c r="AN441" s="153">
        <f>V441*AI441</f>
        <v>23.921556793075762</v>
      </c>
      <c r="AO441" s="106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49</v>
      </c>
      <c r="F442" s="24">
        <v>49</v>
      </c>
      <c r="G442" s="13"/>
      <c r="H442" s="25"/>
      <c r="I442" s="26"/>
      <c r="J442" s="45"/>
      <c r="K442" s="28"/>
      <c r="L442" s="29"/>
      <c r="M442" s="30" t="s">
        <v>1034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TLVJ54021</v>
      </c>
      <c r="P442" s="117"/>
      <c r="Q442" s="117"/>
      <c r="R442" s="117"/>
      <c r="S442" s="32">
        <f>IFERROR(IF(M442&lt;&gt;"",VLOOKUP(M442,'Estoque FULL '!$A:$D,4,0),0),0)</f>
        <v>0</v>
      </c>
      <c r="T442" s="33">
        <f>IFERROR(VLOOKUP(K442,'Inventário+Enviado+pela+Amazon+'!$C$1:$F$510,4,0),0)</f>
        <v>0</v>
      </c>
      <c r="U442" s="34"/>
      <c r="V442" s="42">
        <f t="shared" si="208"/>
        <v>49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70">
        <f>AI442/4.59554784619832</f>
        <v>0.11316035883685412</v>
      </c>
      <c r="AI442" s="173">
        <f>AG442*0.838764263431829</f>
        <v>0.52003384332773395</v>
      </c>
      <c r="AJ442" s="14">
        <f t="shared" si="205"/>
        <v>490.08199999999994</v>
      </c>
      <c r="AK442" s="14">
        <f t="shared" si="206"/>
        <v>82.494</v>
      </c>
      <c r="AL442" s="14">
        <f t="shared" si="195"/>
        <v>30.38</v>
      </c>
      <c r="AM442" s="153">
        <f>V442*AH442</f>
        <v>5.544857583005852</v>
      </c>
      <c r="AN442" s="153">
        <f>V442*AI442</f>
        <v>25.481658323058962</v>
      </c>
      <c r="AO442" s="106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90</v>
      </c>
      <c r="F443" s="24">
        <v>90</v>
      </c>
      <c r="G443" s="13"/>
      <c r="H443" s="25"/>
      <c r="I443" s="26"/>
      <c r="J443" s="45"/>
      <c r="K443" s="28"/>
      <c r="L443" s="29"/>
      <c r="M443" s="30" t="s">
        <v>1036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SZUI54755</v>
      </c>
      <c r="P443" s="117"/>
      <c r="Q443" s="117"/>
      <c r="R443" s="117"/>
      <c r="S443" s="32">
        <f>IFERROR(IF(M443&lt;&gt;"",VLOOKUP(M443,'Estoque FULL '!$A:$D,4,0),0),0)</f>
        <v>13</v>
      </c>
      <c r="T443" s="33">
        <f>IFERROR(VLOOKUP(K443,'Inventário+Enviado+pela+Amazon+'!$C$1:$F$510,4,0),0)</f>
        <v>0</v>
      </c>
      <c r="U443" s="34"/>
      <c r="V443" s="42">
        <f t="shared" si="208"/>
        <v>103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70">
        <f>AI443/4.59554784619832</f>
        <v>0.11316035883685412</v>
      </c>
      <c r="AI443" s="173">
        <f>AG443*0.838764263431829</f>
        <v>0.52003384332773395</v>
      </c>
      <c r="AJ443" s="14">
        <f t="shared" si="205"/>
        <v>1030.1723673469387</v>
      </c>
      <c r="AK443" s="14">
        <f t="shared" si="206"/>
        <v>173.40575510204084</v>
      </c>
      <c r="AL443" s="14">
        <f t="shared" si="195"/>
        <v>63.86</v>
      </c>
      <c r="AM443" s="153">
        <f>V443*AH443</f>
        <v>11.655516960195975</v>
      </c>
      <c r="AN443" s="153">
        <f>V443*AI443</f>
        <v>53.563485862756593</v>
      </c>
      <c r="AO443" s="106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53</v>
      </c>
      <c r="F444" s="24">
        <v>53</v>
      </c>
      <c r="G444" s="13"/>
      <c r="H444" s="25"/>
      <c r="I444" s="26"/>
      <c r="J444" s="45"/>
      <c r="K444" s="28"/>
      <c r="L444" s="29"/>
      <c r="M444" s="30" t="s">
        <v>1038</v>
      </c>
      <c r="N444" s="30" t="str">
        <f>IF(K444="","",VLOOKUP(K444,'Inventário+Enviado+pela+Amazon+'!$C$1:$G$536,5,0))</f>
        <v/>
      </c>
      <c r="O444" s="31" t="str">
        <f>IF(M444="","",VLOOKUP(M444,'Estoque FULL '!$A:$D,3,0))</f>
        <v>JXPR55033</v>
      </c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42">
        <f t="shared" si="208"/>
        <v>53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53">
        <v>0.62</v>
      </c>
      <c r="AH444" s="170">
        <f>AI444/4.59554784619832</f>
        <v>0.11316035883685412</v>
      </c>
      <c r="AI444" s="173">
        <f>AG444*0.838764263431829</f>
        <v>0.52003384332773395</v>
      </c>
      <c r="AJ444" s="14">
        <f t="shared" si="205"/>
        <v>530.0886938775509</v>
      </c>
      <c r="AK444" s="14">
        <f t="shared" si="206"/>
        <v>89.228204081632654</v>
      </c>
      <c r="AL444" s="14">
        <f t="shared" si="195"/>
        <v>32.86</v>
      </c>
      <c r="AM444" s="153">
        <f>V444*AH444</f>
        <v>5.9974990183532686</v>
      </c>
      <c r="AN444" s="153">
        <f>V444*AI444</f>
        <v>27.5617936963699</v>
      </c>
      <c r="AO444" s="106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30" t="str">
        <f>IF(K445="","",VLOOKUP(K445,'Inventário+Enviado+pela+Amazon+'!$C$1:$G$536,5,0))</f>
        <v/>
      </c>
      <c r="O445" s="31"/>
      <c r="P445" s="117"/>
      <c r="Q445" s="117"/>
      <c r="R445" s="117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53"/>
      <c r="AH445" s="173"/>
      <c r="AI445" s="173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53"/>
      <c r="AN445" s="153"/>
      <c r="AO445" s="106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QQIB43062</v>
      </c>
      <c r="P446" s="117"/>
      <c r="Q446" s="117"/>
      <c r="R446" s="117"/>
      <c r="S446" s="32">
        <f>IFERROR(IF(M446&lt;&gt;"",VLOOKUP(M446,'Estoque FULL '!$A:$D,4,0),0),0)</f>
        <v>11</v>
      </c>
      <c r="T446" s="33">
        <f>IFERROR(VLOOKUP(K446,'Inventário+Enviado+pela+Amazon+'!$C$1:$F$510,4,0),0)</f>
        <v>0</v>
      </c>
      <c r="U446" s="34"/>
      <c r="V446" s="42">
        <f t="shared" si="208"/>
        <v>35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70">
        <f>AI446/4.59554784619832</f>
        <v>0.11316035883685412</v>
      </c>
      <c r="AI446" s="173">
        <f>AG446*0.838764263431829</f>
        <v>0.52003384332773395</v>
      </c>
      <c r="AJ446" s="14">
        <f t="shared" si="205"/>
        <v>349.31000000000006</v>
      </c>
      <c r="AK446" s="14">
        <f t="shared" si="206"/>
        <v>58.798571428571428</v>
      </c>
      <c r="AL446" s="14">
        <f t="shared" si="195"/>
        <v>21.7</v>
      </c>
      <c r="AM446" s="153">
        <f>V446*AH446</f>
        <v>3.9606125592898942</v>
      </c>
      <c r="AN446" s="153">
        <f>V446*AI446</f>
        <v>18.20118451647069</v>
      </c>
      <c r="AO446" s="106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6</v>
      </c>
      <c r="F447" s="24">
        <v>6</v>
      </c>
      <c r="G447" s="13"/>
      <c r="H447" s="25"/>
      <c r="I447" s="26"/>
      <c r="J447" s="45"/>
      <c r="K447" s="28"/>
      <c r="L447" s="29"/>
      <c r="M447" s="30" t="s">
        <v>1043</v>
      </c>
      <c r="N447" s="30" t="str">
        <f>IF(K447="","",VLOOKUP(K447,'Inventário+Enviado+pela+Amazon+'!$C$1:$G$536,5,0))</f>
        <v/>
      </c>
      <c r="O447" s="31" t="str">
        <f>IF(M447="","",VLOOKUP(M447,'Estoque FULL '!$A:$D,3,0))</f>
        <v>NTOD70902</v>
      </c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208"/>
        <v>6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53">
        <v>0.62</v>
      </c>
      <c r="AH447" s="170">
        <f>AI447/4.59554784619832</f>
        <v>0.11316035883685412</v>
      </c>
      <c r="AI447" s="173">
        <f>AG447*0.838764263431829</f>
        <v>0.52003384332773395</v>
      </c>
      <c r="AJ447" s="14">
        <f t="shared" si="205"/>
        <v>59.881714285714295</v>
      </c>
      <c r="AK447" s="14">
        <f t="shared" si="206"/>
        <v>10.079755102040815</v>
      </c>
      <c r="AL447" s="14">
        <f t="shared" si="195"/>
        <v>3.7199999999999998</v>
      </c>
      <c r="AM447" s="153">
        <f>V447*AH447</f>
        <v>0.67896215302112473</v>
      </c>
      <c r="AN447" s="153">
        <f>V447*AI447</f>
        <v>3.1202030599664035</v>
      </c>
      <c r="AO447" s="106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30" t="str">
        <f>IF(K448="","",VLOOKUP(K448,'Inventário+Enviado+pela+Amazon+'!$C$1:$G$536,5,0))</f>
        <v/>
      </c>
      <c r="O448" s="31"/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0</v>
      </c>
      <c r="U448" s="34"/>
      <c r="V448" s="42">
        <f t="shared" si="208"/>
        <v>16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53">
        <v>0.62</v>
      </c>
      <c r="AH448" s="170">
        <f>AI448/4.59554784619832</f>
        <v>0.11316035883685412</v>
      </c>
      <c r="AI448" s="173">
        <f>AG448*0.838764263431829</f>
        <v>0.52003384332773395</v>
      </c>
      <c r="AJ448" s="14">
        <f t="shared" si="205"/>
        <v>159.68457142857145</v>
      </c>
      <c r="AK448" s="14">
        <f t="shared" si="206"/>
        <v>26.879346938775509</v>
      </c>
      <c r="AL448" s="14">
        <f t="shared" si="195"/>
        <v>9.92</v>
      </c>
      <c r="AM448" s="153">
        <f>V448*AH448</f>
        <v>1.8105657413896659</v>
      </c>
      <c r="AN448" s="153">
        <f>V448*AI448</f>
        <v>8.3205414932437431</v>
      </c>
      <c r="AO448" s="106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0</v>
      </c>
      <c r="F449" s="24">
        <v>0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3165</v>
      </c>
      <c r="N449" s="30" t="str">
        <f>IF(K449="","",VLOOKUP(K449,'Inventário+Enviado+pela+Amazon+'!$C$1:$G$536,5,0))</f>
        <v>H6-JMF0-9SWE</v>
      </c>
      <c r="O449" s="31" t="e">
        <f>IF(M449="","",VLOOKUP(M449,'Estoque FULL '!$A:$D,3,0))</f>
        <v>#N/A</v>
      </c>
      <c r="P449" s="117"/>
      <c r="Q449" s="117"/>
      <c r="R449" s="117"/>
      <c r="S449" s="32">
        <f>IFERROR(IF(M449&lt;&gt;"",VLOOKUP(M449,'Estoque FULL '!$A:$D,4,0),0),0)</f>
        <v>0</v>
      </c>
      <c r="T449" s="33">
        <f>IFERROR(VLOOKUP(K449,'Inventário+Enviado+pela+Amazon+'!$C$1:$F$510,4,0),0)</f>
        <v>6</v>
      </c>
      <c r="U449" s="34"/>
      <c r="V449" s="35">
        <f t="shared" si="208"/>
        <v>6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70">
        <f>AI449/4.59554784619832</f>
        <v>7.5744433737571698E-2</v>
      </c>
      <c r="AI449" s="173">
        <f>AG449*0.838764263431829</f>
        <v>0.34808716932420902</v>
      </c>
      <c r="AJ449" s="14">
        <f t="shared" si="205"/>
        <v>39.050640000000001</v>
      </c>
      <c r="AK449" s="14">
        <f t="shared" si="206"/>
        <v>7.0291199999999989</v>
      </c>
      <c r="AL449" s="14">
        <f t="shared" si="195"/>
        <v>2.4899999999999998</v>
      </c>
      <c r="AM449" s="153">
        <f>V449*AH449</f>
        <v>0.45446660242543019</v>
      </c>
      <c r="AN449" s="153">
        <f>V449*AI449</f>
        <v>2.0885230159452544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7" t="s">
        <v>3166</v>
      </c>
      <c r="N450" s="30" t="str">
        <f>IF(K450="","",VLOOKUP(K450,'Inventário+Enviado+pela+Amazon+'!$C$1:$G$536,5,0))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408214.47080000018</v>
      </c>
      <c r="X450" s="13"/>
      <c r="Y450" s="13"/>
      <c r="Z450" s="13">
        <f>SUM(Z2:Z441)</f>
        <v>59530.234899999981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70">
        <f>AI450/4.59554784619832</f>
        <v>7.5744433737571698E-2</v>
      </c>
      <c r="AI450" s="173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53">
        <f>V450*AH450</f>
        <v>3.4842439519282982</v>
      </c>
      <c r="AN450" s="153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2"/>
      <c r="B451" s="132"/>
      <c r="C451" s="132"/>
      <c r="D451" s="132"/>
      <c r="E451" s="133"/>
      <c r="F451" s="134">
        <v>0</v>
      </c>
      <c r="G451" s="132"/>
      <c r="H451" s="135"/>
      <c r="I451" s="136"/>
      <c r="J451" s="132"/>
      <c r="K451" s="132"/>
      <c r="L451" s="132"/>
      <c r="M451" s="137"/>
      <c r="N451" s="30" t="str">
        <f>IF(K451="","",VLOOKUP(K451,'Inventário+Enviado+pela+Amazon+'!$C$1:$G$536,5,0))</f>
        <v/>
      </c>
      <c r="O451" s="132"/>
      <c r="P451" s="132"/>
      <c r="Q451" s="132"/>
      <c r="R451" s="132"/>
      <c r="S451" s="32">
        <f>IFERROR(IF(M451&lt;&gt;"",VLOOKUP(M451,'Estoque FULL '!$A:$D,4,0),0),0)</f>
        <v>0</v>
      </c>
      <c r="T451" s="132"/>
      <c r="U451" s="138"/>
      <c r="V451" s="139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40"/>
      <c r="AH451" s="174"/>
      <c r="AI451" s="174"/>
      <c r="AJ451" s="140"/>
      <c r="AK451" s="140"/>
      <c r="AL451" s="14">
        <f>SUM(AL2:AL450
)</f>
        <v>38666.407812282443</v>
      </c>
      <c r="AM451" s="153"/>
      <c r="AN451" s="153"/>
      <c r="AO451" s="20"/>
      <c r="AP451" s="20"/>
    </row>
    <row r="452" spans="1:62" ht="15.75" customHeight="1">
      <c r="A452" s="44" t="s">
        <v>1050</v>
      </c>
      <c r="B452" s="44"/>
      <c r="C452" s="44"/>
      <c r="D452" s="44"/>
      <c r="E452" s="141"/>
      <c r="F452" s="24">
        <v>0</v>
      </c>
      <c r="G452" s="44"/>
      <c r="H452" s="70"/>
      <c r="I452" s="142"/>
      <c r="J452" s="44"/>
      <c r="K452" s="44"/>
      <c r="L452" s="44"/>
      <c r="M452" s="127" t="s">
        <v>1051</v>
      </c>
      <c r="N452" s="30" t="str">
        <f>IF(K452="","",VLOOKUP(K452,'Inventário+Enviado+pela+Amazon+'!$C$1:$G$536,5,0))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53"/>
      <c r="AH452" s="173"/>
      <c r="AI452" s="173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53">
        <f ca="1">SUM(AM3:AM452)</f>
        <v>0</v>
      </c>
      <c r="AN452" s="153"/>
    </row>
    <row r="453" spans="1:62" ht="19.5" customHeight="1">
      <c r="A453" s="191" t="s">
        <v>4257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4259</v>
      </c>
      <c r="N453" s="30" t="s">
        <v>4259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7">
        <v>159.72777777777699</v>
      </c>
      <c r="AF453" s="13">
        <v>19.397888888888801</v>
      </c>
      <c r="AG453" s="14">
        <v>9.5737222222222194</v>
      </c>
      <c r="AH453" s="173">
        <v>2.0620555555555558</v>
      </c>
      <c r="AI453" s="173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53">
        <f>V453*AH453</f>
        <v>371.17</v>
      </c>
      <c r="AN453" s="153">
        <f>V453*AI453</f>
        <v>1705.6</v>
      </c>
      <c r="AO453" s="13" t="s">
        <v>4258</v>
      </c>
      <c r="AP453" s="13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0"/>
      <c r="AK454" s="140"/>
      <c r="AL454" s="14">
        <f t="shared" si="195"/>
        <v>0</v>
      </c>
      <c r="AM454" s="153"/>
      <c r="AN454" s="153"/>
    </row>
    <row r="455" spans="1:62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0"/>
      <c r="AK455" s="140"/>
      <c r="AL455" s="14">
        <f t="shared" si="195"/>
        <v>0</v>
      </c>
      <c r="AM455" s="153"/>
      <c r="AN455" s="153"/>
    </row>
    <row r="456" spans="1:62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0"/>
      <c r="AK456" s="140"/>
      <c r="AL456" s="14">
        <f t="shared" si="195"/>
        <v>0</v>
      </c>
      <c r="AM456" s="153"/>
      <c r="AN456" s="153"/>
    </row>
    <row r="457" spans="1:62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0"/>
      <c r="AK457" s="140"/>
      <c r="AL457" s="14">
        <f t="shared" si="195"/>
        <v>0</v>
      </c>
      <c r="AM457" s="153"/>
      <c r="AN457" s="153"/>
    </row>
    <row r="458" spans="1:62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0"/>
      <c r="AK458" s="140"/>
      <c r="AL458" s="14">
        <f t="shared" si="195"/>
        <v>0</v>
      </c>
      <c r="AM458" s="153"/>
      <c r="AN458" s="153"/>
    </row>
    <row r="459" spans="1:62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0"/>
      <c r="AK459" s="140"/>
      <c r="AL459" s="14">
        <f t="shared" si="195"/>
        <v>0</v>
      </c>
      <c r="AM459" s="153"/>
      <c r="AN459" s="153"/>
    </row>
    <row r="460" spans="1:62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0"/>
      <c r="AK460" s="140"/>
      <c r="AL460" s="14">
        <f t="shared" si="195"/>
        <v>0</v>
      </c>
      <c r="AM460" s="153"/>
      <c r="AN460" s="153"/>
    </row>
    <row r="461" spans="1:62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0"/>
      <c r="AK461" s="140"/>
      <c r="AL461" s="14">
        <f t="shared" si="195"/>
        <v>0</v>
      </c>
      <c r="AM461" s="153"/>
      <c r="AN461" s="153"/>
    </row>
    <row r="462" spans="1:62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0"/>
      <c r="AK462" s="140"/>
      <c r="AL462" s="14">
        <f t="shared" si="195"/>
        <v>0</v>
      </c>
      <c r="AM462" s="153"/>
      <c r="AN462" s="153"/>
    </row>
    <row r="463" spans="1:62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0"/>
      <c r="AK463" s="140"/>
      <c r="AL463" s="14">
        <f t="shared" si="195"/>
        <v>0</v>
      </c>
      <c r="AM463" s="153"/>
      <c r="AN463" s="153"/>
    </row>
    <row r="464" spans="1:62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0"/>
      <c r="AK464" s="140"/>
      <c r="AL464" s="14">
        <f t="shared" si="195"/>
        <v>0</v>
      </c>
      <c r="AM464" s="153"/>
      <c r="AN464" s="153"/>
    </row>
    <row r="465" spans="1:40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0"/>
      <c r="AK465" s="140"/>
      <c r="AL465" s="14">
        <f t="shared" si="195"/>
        <v>0</v>
      </c>
      <c r="AM465" s="153"/>
      <c r="AN465" s="153"/>
    </row>
    <row r="466" spans="1:40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0"/>
      <c r="AK466" s="140"/>
      <c r="AL466" s="14">
        <f t="shared" si="195"/>
        <v>0</v>
      </c>
      <c r="AM466" s="153"/>
      <c r="AN466" s="153"/>
    </row>
    <row r="467" spans="1:40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0"/>
      <c r="AK467" s="140"/>
      <c r="AL467" s="14">
        <f t="shared" si="195"/>
        <v>0</v>
      </c>
      <c r="AM467" s="153"/>
      <c r="AN467" s="153"/>
    </row>
    <row r="468" spans="1:40" ht="15.75" customHeight="1">
      <c r="A468" s="44"/>
      <c r="B468" s="44"/>
      <c r="C468" s="44"/>
      <c r="D468" s="44"/>
      <c r="E468" s="141"/>
      <c r="F468" s="24"/>
      <c r="G468" s="44"/>
      <c r="H468" s="70"/>
      <c r="I468" s="142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1"/>
      <c r="V468" s="95"/>
      <c r="AG468" s="140"/>
      <c r="AH468" s="140"/>
      <c r="AI468" s="140"/>
      <c r="AJ468" s="140"/>
      <c r="AK468" s="140"/>
      <c r="AL468" s="14">
        <f t="shared" si="195"/>
        <v>0</v>
      </c>
      <c r="AM468" s="153"/>
      <c r="AN468" s="153"/>
    </row>
    <row r="469" spans="1:40" ht="15.75" customHeight="1">
      <c r="AG469" s="140"/>
      <c r="AH469" s="140"/>
      <c r="AI469" s="140"/>
      <c r="AJ469" s="140"/>
      <c r="AK469" s="140"/>
      <c r="AL469" s="14">
        <f t="shared" si="195"/>
        <v>0</v>
      </c>
      <c r="AM469" s="153"/>
      <c r="AN469" s="153"/>
    </row>
    <row r="470" spans="1:40" ht="15.75" customHeight="1">
      <c r="AG470" s="140"/>
      <c r="AH470" s="140"/>
      <c r="AI470" s="140"/>
      <c r="AJ470" s="140"/>
      <c r="AK470" s="140"/>
      <c r="AL470" s="140"/>
      <c r="AM470" s="140"/>
      <c r="AN470" s="140"/>
    </row>
    <row r="471" spans="1:40" ht="15.75" customHeight="1">
      <c r="AG471" s="140"/>
      <c r="AH471" s="140"/>
      <c r="AI471" s="140"/>
      <c r="AJ471" s="140"/>
      <c r="AK471" s="140"/>
      <c r="AL471" s="140"/>
      <c r="AM471" s="140"/>
      <c r="AN471" s="140"/>
    </row>
    <row r="472" spans="1:40" ht="15.75" customHeight="1">
      <c r="AG472" s="140"/>
      <c r="AH472" s="140"/>
      <c r="AI472" s="140"/>
      <c r="AJ472" s="140"/>
      <c r="AK472" s="140"/>
      <c r="AL472" s="140"/>
      <c r="AM472" s="140"/>
      <c r="AN472" s="140"/>
    </row>
    <row r="473" spans="1:40" ht="15.75" customHeight="1">
      <c r="AG473" s="140"/>
      <c r="AH473" s="140"/>
      <c r="AI473" s="140"/>
      <c r="AJ473" s="140"/>
      <c r="AK473" s="140"/>
      <c r="AL473" s="140"/>
      <c r="AM473" s="140"/>
      <c r="AN473" s="140"/>
    </row>
    <row r="474" spans="1:40" ht="15.75" customHeight="1">
      <c r="AG474" s="140"/>
      <c r="AH474" s="140"/>
      <c r="AI474" s="140"/>
      <c r="AJ474" s="140"/>
      <c r="AK474" s="140"/>
      <c r="AL474" s="140"/>
      <c r="AM474" s="140"/>
      <c r="AN474" s="140"/>
    </row>
    <row r="475" spans="1:40" ht="15.75" customHeight="1">
      <c r="AG475" s="140"/>
      <c r="AH475" s="140"/>
      <c r="AI475" s="140"/>
      <c r="AJ475" s="140"/>
      <c r="AK475" s="140"/>
      <c r="AL475" s="140"/>
      <c r="AM475" s="140"/>
      <c r="AN475" s="140"/>
    </row>
    <row r="476" spans="1:40" ht="15.75" customHeight="1">
      <c r="AG476" s="140"/>
      <c r="AH476" s="140"/>
      <c r="AI476" s="140"/>
      <c r="AJ476" s="140"/>
      <c r="AK476" s="140"/>
      <c r="AL476" s="140"/>
      <c r="AM476" s="140"/>
      <c r="AN476" s="140"/>
    </row>
    <row r="477" spans="1:40" ht="15.75" customHeight="1">
      <c r="AG477" s="140"/>
      <c r="AH477" s="140"/>
      <c r="AI477" s="140"/>
      <c r="AJ477" s="140"/>
      <c r="AK477" s="140"/>
      <c r="AL477" s="140"/>
      <c r="AM477" s="140"/>
      <c r="AN477" s="140"/>
    </row>
    <row r="478" spans="1:40" ht="15.75" customHeight="1">
      <c r="AG478" s="140"/>
      <c r="AH478" s="140"/>
      <c r="AI478" s="140"/>
      <c r="AJ478" s="140"/>
      <c r="AK478" s="140"/>
      <c r="AL478" s="140"/>
      <c r="AM478" s="140"/>
      <c r="AN478" s="140"/>
    </row>
    <row r="479" spans="1:40" ht="15.75" customHeight="1">
      <c r="AG479" s="140"/>
      <c r="AH479" s="140"/>
      <c r="AI479" s="140"/>
      <c r="AJ479" s="140"/>
      <c r="AK479" s="140"/>
      <c r="AL479" s="140"/>
      <c r="AM479" s="140"/>
      <c r="AN479" s="140"/>
    </row>
    <row r="480" spans="1:40" ht="15.75" customHeight="1">
      <c r="AG480" s="140"/>
      <c r="AH480" s="140"/>
      <c r="AI480" s="140"/>
      <c r="AJ480" s="140"/>
      <c r="AK480" s="140"/>
      <c r="AL480" s="140"/>
      <c r="AM480" s="140"/>
      <c r="AN480" s="140"/>
    </row>
    <row r="481" spans="33:40" ht="15.75" customHeight="1">
      <c r="AG481" s="140"/>
      <c r="AH481" s="140"/>
      <c r="AI481" s="140"/>
      <c r="AJ481" s="140"/>
      <c r="AK481" s="140"/>
      <c r="AL481" s="140"/>
      <c r="AM481" s="140"/>
      <c r="AN481" s="140"/>
    </row>
    <row r="482" spans="33:40" ht="15.75" customHeight="1">
      <c r="AG482" s="140"/>
      <c r="AH482" s="140"/>
      <c r="AI482" s="140"/>
      <c r="AJ482" s="140"/>
      <c r="AK482" s="140"/>
      <c r="AL482" s="140"/>
      <c r="AM482" s="140"/>
      <c r="AN482" s="140"/>
    </row>
    <row r="483" spans="33:40" ht="15.75" customHeight="1">
      <c r="AG483" s="140"/>
      <c r="AH483" s="140"/>
      <c r="AI483" s="140"/>
      <c r="AJ483" s="140"/>
      <c r="AK483" s="140"/>
      <c r="AL483" s="140"/>
      <c r="AM483" s="140"/>
      <c r="AN483" s="140"/>
    </row>
    <row r="484" spans="33:40" ht="15.75" customHeight="1">
      <c r="AG484" s="140"/>
      <c r="AH484" s="140"/>
      <c r="AI484" s="140"/>
      <c r="AJ484" s="140"/>
      <c r="AK484" s="140"/>
      <c r="AL484" s="140"/>
      <c r="AM484" s="140"/>
      <c r="AN484" s="140"/>
    </row>
    <row r="485" spans="33:40" ht="15.75" customHeight="1">
      <c r="AG485" s="140"/>
      <c r="AH485" s="140"/>
      <c r="AI485" s="140"/>
      <c r="AJ485" s="140"/>
      <c r="AK485" s="140"/>
      <c r="AL485" s="140"/>
      <c r="AM485" s="140"/>
      <c r="AN485" s="140"/>
    </row>
    <row r="486" spans="33:40" ht="15.75" customHeight="1">
      <c r="AG486" s="140"/>
      <c r="AH486" s="140"/>
      <c r="AI486" s="140"/>
      <c r="AJ486" s="140"/>
      <c r="AK486" s="140"/>
      <c r="AL486" s="140"/>
      <c r="AM486" s="140"/>
      <c r="AN486" s="140"/>
    </row>
    <row r="487" spans="33:40" ht="15.75" customHeight="1">
      <c r="AG487" s="140"/>
      <c r="AH487" s="140"/>
      <c r="AI487" s="140"/>
      <c r="AJ487" s="140"/>
      <c r="AK487" s="140"/>
      <c r="AL487" s="140"/>
      <c r="AM487" s="140"/>
      <c r="AN487" s="140"/>
    </row>
    <row r="488" spans="33:40" ht="15.75" customHeight="1">
      <c r="AG488" s="140"/>
      <c r="AH488" s="140"/>
      <c r="AI488" s="140"/>
      <c r="AJ488" s="140"/>
      <c r="AK488" s="140"/>
      <c r="AL488" s="140"/>
      <c r="AM488" s="140"/>
      <c r="AN488" s="140"/>
    </row>
    <row r="489" spans="33:40" ht="15.75" customHeight="1">
      <c r="AG489" s="140"/>
      <c r="AH489" s="140"/>
      <c r="AI489" s="140"/>
      <c r="AJ489" s="140"/>
      <c r="AK489" s="140"/>
      <c r="AL489" s="140"/>
      <c r="AM489" s="140"/>
      <c r="AN489" s="140"/>
    </row>
    <row r="490" spans="33:40" ht="15.75" customHeight="1">
      <c r="AG490" s="140"/>
      <c r="AH490" s="140"/>
      <c r="AI490" s="140"/>
      <c r="AJ490" s="140"/>
      <c r="AK490" s="140"/>
      <c r="AL490" s="140"/>
      <c r="AM490" s="140"/>
      <c r="AN490" s="140"/>
    </row>
    <row r="491" spans="33:40" ht="15.75" customHeight="1">
      <c r="AG491" s="140"/>
      <c r="AH491" s="140"/>
      <c r="AI491" s="140"/>
      <c r="AJ491" s="140"/>
      <c r="AK491" s="140"/>
      <c r="AL491" s="140"/>
      <c r="AM491" s="140"/>
      <c r="AN491" s="140"/>
    </row>
    <row r="492" spans="33:40" ht="15.75" customHeight="1">
      <c r="AG492" s="140"/>
      <c r="AH492" s="140"/>
      <c r="AI492" s="140"/>
      <c r="AJ492" s="140"/>
      <c r="AK492" s="140"/>
      <c r="AL492" s="140"/>
      <c r="AM492" s="140"/>
      <c r="AN492" s="140"/>
    </row>
    <row r="493" spans="33:40" ht="15.75" customHeight="1">
      <c r="AG493" s="140"/>
      <c r="AH493" s="140"/>
      <c r="AI493" s="140"/>
      <c r="AJ493" s="140"/>
      <c r="AK493" s="140"/>
      <c r="AL493" s="140"/>
      <c r="AM493" s="140"/>
      <c r="AN493" s="140"/>
    </row>
    <row r="494" spans="33:40" ht="15.75" customHeight="1">
      <c r="AG494" s="140"/>
      <c r="AH494" s="140"/>
      <c r="AI494" s="140"/>
      <c r="AJ494" s="140"/>
      <c r="AK494" s="140"/>
      <c r="AL494" s="140"/>
      <c r="AM494" s="140"/>
      <c r="AN494" s="140"/>
    </row>
    <row r="495" spans="33:40" ht="15.75" customHeight="1">
      <c r="AG495" s="140"/>
      <c r="AH495" s="140"/>
      <c r="AI495" s="140"/>
      <c r="AJ495" s="140"/>
      <c r="AK495" s="140"/>
      <c r="AL495" s="140"/>
      <c r="AM495" s="140"/>
      <c r="AN495" s="140"/>
    </row>
    <row r="496" spans="33:40" ht="15.75" customHeight="1">
      <c r="AG496" s="140"/>
      <c r="AH496" s="140"/>
      <c r="AI496" s="140"/>
      <c r="AJ496" s="140"/>
      <c r="AK496" s="140"/>
      <c r="AL496" s="140"/>
      <c r="AM496" s="140"/>
      <c r="AN496" s="140"/>
    </row>
    <row r="497" spans="33:40" ht="15.75" customHeight="1">
      <c r="AG497" s="140"/>
      <c r="AH497" s="140"/>
      <c r="AI497" s="140"/>
      <c r="AJ497" s="140"/>
      <c r="AK497" s="140"/>
      <c r="AL497" s="140"/>
      <c r="AM497" s="140"/>
      <c r="AN497" s="140"/>
    </row>
    <row r="498" spans="33:40" ht="15.75" customHeight="1">
      <c r="AG498" s="140"/>
      <c r="AH498" s="140"/>
      <c r="AI498" s="140"/>
      <c r="AJ498" s="140"/>
      <c r="AK498" s="140"/>
      <c r="AL498" s="140"/>
      <c r="AM498" s="140"/>
      <c r="AN498" s="140"/>
    </row>
    <row r="499" spans="33:40" ht="15.75" customHeight="1">
      <c r="AG499" s="140"/>
      <c r="AH499" s="140"/>
      <c r="AI499" s="140"/>
      <c r="AJ499" s="140"/>
      <c r="AK499" s="140"/>
      <c r="AL499" s="140"/>
      <c r="AM499" s="140"/>
      <c r="AN499" s="140"/>
    </row>
    <row r="500" spans="33:40" ht="15.75" customHeight="1">
      <c r="AG500" s="140"/>
      <c r="AH500" s="140"/>
      <c r="AI500" s="140"/>
      <c r="AJ500" s="140"/>
      <c r="AK500" s="140"/>
      <c r="AL500" s="140"/>
      <c r="AM500" s="140"/>
      <c r="AN500" s="140"/>
    </row>
    <row r="501" spans="33:40" ht="15.75" customHeight="1">
      <c r="AG501" s="140"/>
      <c r="AH501" s="140"/>
      <c r="AI501" s="140"/>
      <c r="AJ501" s="140"/>
      <c r="AK501" s="140"/>
      <c r="AL501" s="140"/>
      <c r="AM501" s="140"/>
      <c r="AN501" s="140"/>
    </row>
    <row r="502" spans="33:40" ht="15.75" customHeight="1">
      <c r="AG502" s="140"/>
      <c r="AH502" s="140"/>
      <c r="AI502" s="140"/>
      <c r="AJ502" s="140"/>
      <c r="AK502" s="140"/>
      <c r="AL502" s="140"/>
      <c r="AM502" s="140"/>
      <c r="AN502" s="140"/>
    </row>
    <row r="503" spans="33:40" ht="15.75" customHeight="1">
      <c r="AG503" s="140"/>
      <c r="AH503" s="140"/>
      <c r="AI503" s="140"/>
      <c r="AJ503" s="140"/>
      <c r="AK503" s="140"/>
      <c r="AL503" s="140"/>
      <c r="AM503" s="140"/>
      <c r="AN503" s="140"/>
    </row>
    <row r="504" spans="33:40" ht="15.75" customHeight="1">
      <c r="AG504" s="140"/>
      <c r="AH504" s="140"/>
      <c r="AI504" s="140"/>
      <c r="AJ504" s="140"/>
      <c r="AK504" s="140"/>
      <c r="AL504" s="140"/>
      <c r="AM504" s="140"/>
      <c r="AN504" s="140"/>
    </row>
    <row r="505" spans="33:40" ht="15.75" customHeight="1">
      <c r="AG505" s="140"/>
      <c r="AH505" s="140"/>
      <c r="AI505" s="140"/>
      <c r="AJ505" s="140"/>
      <c r="AK505" s="140"/>
      <c r="AL505" s="140"/>
      <c r="AM505" s="140"/>
      <c r="AN505" s="140"/>
    </row>
    <row r="506" spans="33:40" ht="15.75" customHeight="1">
      <c r="AG506" s="140"/>
      <c r="AH506" s="140"/>
      <c r="AI506" s="140"/>
      <c r="AJ506" s="140"/>
      <c r="AK506" s="140"/>
      <c r="AL506" s="140"/>
      <c r="AM506" s="140"/>
      <c r="AN506" s="140"/>
    </row>
    <row r="507" spans="33:40" ht="15.75" customHeight="1">
      <c r="AG507" s="140"/>
      <c r="AH507" s="140"/>
      <c r="AI507" s="140"/>
      <c r="AJ507" s="140"/>
      <c r="AK507" s="140"/>
      <c r="AL507" s="140"/>
      <c r="AM507" s="140"/>
      <c r="AN507" s="140"/>
    </row>
    <row r="508" spans="33:40" ht="15.75" customHeight="1">
      <c r="AG508" s="140"/>
      <c r="AH508" s="140"/>
      <c r="AI508" s="140"/>
      <c r="AJ508" s="140"/>
      <c r="AK508" s="140"/>
      <c r="AL508" s="140"/>
      <c r="AM508" s="140"/>
      <c r="AN508" s="140"/>
    </row>
    <row r="509" spans="33:40" ht="15.75" customHeight="1">
      <c r="AG509" s="140"/>
      <c r="AH509" s="140"/>
      <c r="AI509" s="140"/>
      <c r="AJ509" s="140"/>
      <c r="AK509" s="140"/>
      <c r="AL509" s="140"/>
      <c r="AM509" s="140"/>
      <c r="AN509" s="140"/>
    </row>
    <row r="510" spans="33:40" ht="15.75" customHeight="1">
      <c r="AG510" s="140"/>
      <c r="AH510" s="140"/>
      <c r="AI510" s="140"/>
      <c r="AJ510" s="140"/>
      <c r="AK510" s="140"/>
      <c r="AL510" s="140"/>
      <c r="AM510" s="140"/>
      <c r="AN510" s="140"/>
    </row>
    <row r="511" spans="33:40" ht="15.75" customHeight="1">
      <c r="AG511" s="140"/>
      <c r="AH511" s="140"/>
      <c r="AI511" s="140"/>
      <c r="AJ511" s="140"/>
      <c r="AK511" s="140"/>
      <c r="AL511" s="140"/>
      <c r="AM511" s="140"/>
      <c r="AN511" s="140"/>
    </row>
    <row r="512" spans="33:40" ht="15.75" customHeight="1">
      <c r="AG512" s="140"/>
      <c r="AH512" s="140"/>
      <c r="AI512" s="140"/>
      <c r="AJ512" s="140"/>
      <c r="AK512" s="140"/>
      <c r="AL512" s="140"/>
      <c r="AM512" s="140"/>
      <c r="AN512" s="140"/>
    </row>
    <row r="513" spans="33:40" ht="15.75" customHeight="1">
      <c r="AG513" s="140"/>
      <c r="AH513" s="140"/>
      <c r="AI513" s="140"/>
      <c r="AJ513" s="140"/>
      <c r="AK513" s="140"/>
      <c r="AL513" s="140"/>
      <c r="AM513" s="140"/>
      <c r="AN513" s="140"/>
    </row>
    <row r="514" spans="33:40" ht="15.75" customHeight="1">
      <c r="AG514" s="140"/>
      <c r="AH514" s="140"/>
      <c r="AI514" s="140"/>
      <c r="AJ514" s="140"/>
      <c r="AK514" s="140"/>
      <c r="AL514" s="140"/>
      <c r="AM514" s="140"/>
      <c r="AN514" s="140"/>
    </row>
    <row r="515" spans="33:40" ht="15.75" customHeight="1">
      <c r="AG515" s="140"/>
      <c r="AH515" s="140"/>
      <c r="AI515" s="140"/>
      <c r="AJ515" s="140"/>
      <c r="AK515" s="140"/>
      <c r="AL515" s="140"/>
      <c r="AM515" s="140"/>
      <c r="AN515" s="140"/>
    </row>
    <row r="516" spans="33:40" ht="15.75" customHeight="1">
      <c r="AG516" s="140"/>
      <c r="AH516" s="140"/>
      <c r="AI516" s="140"/>
      <c r="AJ516" s="140"/>
      <c r="AK516" s="140"/>
      <c r="AL516" s="140"/>
      <c r="AM516" s="140"/>
      <c r="AN516" s="140"/>
    </row>
    <row r="517" spans="33:40" ht="15.75" customHeight="1">
      <c r="AG517" s="140"/>
      <c r="AH517" s="140"/>
      <c r="AI517" s="140"/>
      <c r="AJ517" s="140"/>
      <c r="AK517" s="140"/>
      <c r="AL517" s="140"/>
      <c r="AM517" s="140"/>
      <c r="AN517" s="140"/>
    </row>
    <row r="518" spans="33:40" ht="15.75" customHeight="1">
      <c r="AG518" s="140"/>
      <c r="AH518" s="140"/>
      <c r="AI518" s="140"/>
      <c r="AJ518" s="140"/>
      <c r="AK518" s="140"/>
      <c r="AL518" s="140"/>
      <c r="AM518" s="140"/>
      <c r="AN518" s="140"/>
    </row>
    <row r="519" spans="33:40" ht="15.75" customHeight="1">
      <c r="AG519" s="140"/>
      <c r="AH519" s="140"/>
      <c r="AI519" s="140"/>
      <c r="AJ519" s="140"/>
      <c r="AK519" s="140"/>
      <c r="AL519" s="140"/>
      <c r="AM519" s="140"/>
      <c r="AN519" s="140"/>
    </row>
    <row r="520" spans="33:40" ht="15.75" customHeight="1">
      <c r="AG520" s="140"/>
      <c r="AH520" s="140"/>
      <c r="AI520" s="140"/>
      <c r="AJ520" s="140"/>
      <c r="AK520" s="140"/>
      <c r="AL520" s="140"/>
      <c r="AM520" s="140"/>
      <c r="AN520" s="140"/>
    </row>
    <row r="521" spans="33:40" ht="15.75" customHeight="1">
      <c r="AG521" s="140"/>
      <c r="AH521" s="140"/>
      <c r="AI521" s="140"/>
      <c r="AJ521" s="140"/>
      <c r="AK521" s="140"/>
      <c r="AL521" s="140"/>
      <c r="AM521" s="140"/>
      <c r="AN521" s="140"/>
    </row>
    <row r="522" spans="33:40" ht="15.75" customHeight="1">
      <c r="AG522" s="140"/>
      <c r="AH522" s="140"/>
      <c r="AI522" s="140"/>
      <c r="AJ522" s="140"/>
      <c r="AK522" s="140"/>
      <c r="AL522" s="140"/>
      <c r="AM522" s="140"/>
      <c r="AN522" s="140"/>
    </row>
    <row r="523" spans="33:40" ht="15.75" customHeight="1">
      <c r="AG523" s="140"/>
      <c r="AH523" s="140"/>
      <c r="AI523" s="140"/>
      <c r="AJ523" s="140"/>
      <c r="AK523" s="140"/>
      <c r="AL523" s="140"/>
      <c r="AM523" s="140"/>
      <c r="AN523" s="140"/>
    </row>
    <row r="524" spans="33:40" ht="15.75" customHeight="1">
      <c r="AG524" s="140"/>
      <c r="AH524" s="140"/>
      <c r="AI524" s="140"/>
      <c r="AJ524" s="140"/>
      <c r="AK524" s="140"/>
      <c r="AL524" s="140"/>
      <c r="AM524" s="140"/>
      <c r="AN524" s="140"/>
    </row>
    <row r="525" spans="33:40" ht="15.75" customHeight="1">
      <c r="AG525" s="140"/>
      <c r="AH525" s="140"/>
      <c r="AI525" s="140"/>
      <c r="AJ525" s="140"/>
      <c r="AK525" s="140"/>
      <c r="AL525" s="140"/>
      <c r="AM525" s="140"/>
      <c r="AN525" s="140"/>
    </row>
    <row r="526" spans="33:40" ht="15.75" customHeight="1">
      <c r="AG526" s="140"/>
      <c r="AH526" s="140"/>
      <c r="AI526" s="140"/>
      <c r="AJ526" s="140"/>
      <c r="AK526" s="140"/>
      <c r="AL526" s="140"/>
      <c r="AM526" s="140"/>
      <c r="AN526" s="140"/>
    </row>
    <row r="527" spans="33:40" ht="15.75" customHeight="1">
      <c r="AG527" s="140"/>
      <c r="AH527" s="140"/>
      <c r="AI527" s="140"/>
      <c r="AJ527" s="140"/>
      <c r="AK527" s="140"/>
      <c r="AL527" s="140"/>
      <c r="AM527" s="140"/>
      <c r="AN527" s="140"/>
    </row>
    <row r="528" spans="33:40" ht="15.75" customHeight="1">
      <c r="AG528" s="140"/>
      <c r="AH528" s="140"/>
      <c r="AI528" s="140"/>
      <c r="AJ528" s="140"/>
      <c r="AK528" s="140"/>
      <c r="AL528" s="140"/>
      <c r="AM528" s="140"/>
      <c r="AN528" s="140"/>
    </row>
    <row r="529" spans="33:40" ht="15.75" customHeight="1">
      <c r="AG529" s="140"/>
      <c r="AH529" s="140"/>
      <c r="AI529" s="140"/>
      <c r="AJ529" s="140"/>
      <c r="AK529" s="140"/>
      <c r="AL529" s="140"/>
      <c r="AM529" s="140"/>
      <c r="AN529" s="140"/>
    </row>
    <row r="530" spans="33:40" ht="15.75" customHeight="1">
      <c r="AG530" s="140"/>
      <c r="AH530" s="140"/>
      <c r="AI530" s="140"/>
      <c r="AJ530" s="140"/>
      <c r="AK530" s="140"/>
      <c r="AL530" s="140"/>
      <c r="AM530" s="140"/>
      <c r="AN530" s="140"/>
    </row>
    <row r="531" spans="33:40" ht="15.75" customHeight="1">
      <c r="AG531" s="140"/>
      <c r="AH531" s="140"/>
      <c r="AI531" s="140"/>
      <c r="AJ531" s="140"/>
      <c r="AK531" s="140"/>
      <c r="AL531" s="140"/>
      <c r="AM531" s="140"/>
      <c r="AN531" s="140"/>
    </row>
    <row r="532" spans="33:40" ht="15.75" customHeight="1">
      <c r="AG532" s="140"/>
      <c r="AH532" s="140"/>
      <c r="AI532" s="140"/>
      <c r="AJ532" s="140"/>
      <c r="AK532" s="140"/>
      <c r="AL532" s="140"/>
      <c r="AM532" s="140"/>
      <c r="AN532" s="140"/>
    </row>
    <row r="533" spans="33:40" ht="15.75" customHeight="1">
      <c r="AG533" s="140"/>
      <c r="AH533" s="140"/>
      <c r="AI533" s="140"/>
      <c r="AJ533" s="140"/>
      <c r="AK533" s="140"/>
      <c r="AL533" s="140"/>
      <c r="AM533" s="140"/>
      <c r="AN533" s="140"/>
    </row>
    <row r="534" spans="33:40" ht="15.75" customHeight="1">
      <c r="AG534" s="140"/>
      <c r="AH534" s="140"/>
      <c r="AI534" s="140"/>
      <c r="AJ534" s="140"/>
      <c r="AK534" s="140"/>
      <c r="AL534" s="140"/>
      <c r="AM534" s="140"/>
      <c r="AN534" s="140"/>
    </row>
    <row r="535" spans="33:40" ht="15.75" customHeight="1">
      <c r="AG535" s="140"/>
      <c r="AH535" s="140"/>
      <c r="AI535" s="140"/>
      <c r="AJ535" s="140"/>
      <c r="AK535" s="140"/>
      <c r="AL535" s="140"/>
      <c r="AM535" s="140"/>
      <c r="AN535" s="140"/>
    </row>
    <row r="536" spans="33:40" ht="15.75" customHeight="1">
      <c r="AG536" s="140"/>
      <c r="AH536" s="140"/>
      <c r="AI536" s="140"/>
      <c r="AJ536" s="140"/>
      <c r="AK536" s="140"/>
      <c r="AL536" s="140"/>
      <c r="AM536" s="140"/>
      <c r="AN536" s="140"/>
    </row>
    <row r="537" spans="33:40" ht="15.75" customHeight="1">
      <c r="AG537" s="140"/>
      <c r="AH537" s="140"/>
      <c r="AI537" s="140"/>
      <c r="AJ537" s="140"/>
      <c r="AK537" s="140"/>
      <c r="AL537" s="140"/>
      <c r="AM537" s="140"/>
      <c r="AN537" s="140"/>
    </row>
    <row r="538" spans="33:40" ht="15.75" customHeight="1">
      <c r="AG538" s="140"/>
      <c r="AH538" s="140"/>
      <c r="AI538" s="140"/>
      <c r="AJ538" s="140"/>
      <c r="AK538" s="140"/>
      <c r="AL538" s="140"/>
      <c r="AM538" s="140"/>
      <c r="AN538" s="140"/>
    </row>
    <row r="539" spans="33:40" ht="15.75" customHeight="1">
      <c r="AG539" s="140"/>
      <c r="AH539" s="140"/>
      <c r="AI539" s="140"/>
      <c r="AJ539" s="140"/>
      <c r="AK539" s="140"/>
      <c r="AL539" s="140"/>
      <c r="AM539" s="140"/>
      <c r="AN539" s="140"/>
    </row>
    <row r="540" spans="33:40" ht="15.75" customHeight="1">
      <c r="AG540" s="140"/>
      <c r="AH540" s="140"/>
      <c r="AI540" s="140"/>
      <c r="AJ540" s="140"/>
      <c r="AK540" s="140"/>
      <c r="AL540" s="140"/>
      <c r="AM540" s="140"/>
      <c r="AN540" s="140"/>
    </row>
    <row r="541" spans="33:40" ht="15.75" customHeight="1">
      <c r="AG541" s="140"/>
      <c r="AH541" s="140"/>
      <c r="AI541" s="140"/>
      <c r="AJ541" s="140"/>
      <c r="AK541" s="140"/>
      <c r="AL541" s="140"/>
      <c r="AM541" s="140"/>
      <c r="AN541" s="140"/>
    </row>
    <row r="542" spans="33:40" ht="15.75" customHeight="1">
      <c r="AG542" s="140"/>
      <c r="AH542" s="140"/>
      <c r="AI542" s="140"/>
      <c r="AJ542" s="140"/>
      <c r="AK542" s="140"/>
      <c r="AL542" s="140"/>
      <c r="AM542" s="140"/>
      <c r="AN542" s="140"/>
    </row>
    <row r="543" spans="33:40" ht="15.75" customHeight="1">
      <c r="AG543" s="140"/>
      <c r="AH543" s="140"/>
      <c r="AI543" s="140"/>
      <c r="AJ543" s="140"/>
      <c r="AK543" s="140"/>
      <c r="AL543" s="140"/>
      <c r="AM543" s="140"/>
      <c r="AN543" s="140"/>
    </row>
    <row r="544" spans="33:40" ht="15.75" customHeight="1">
      <c r="AG544" s="140"/>
      <c r="AH544" s="140"/>
      <c r="AI544" s="140"/>
      <c r="AJ544" s="140"/>
      <c r="AK544" s="140"/>
      <c r="AL544" s="140"/>
      <c r="AM544" s="140"/>
      <c r="AN544" s="140"/>
    </row>
    <row r="545" spans="33:40" ht="15.75" customHeight="1">
      <c r="AG545" s="140"/>
      <c r="AH545" s="140"/>
      <c r="AI545" s="140"/>
      <c r="AJ545" s="140"/>
      <c r="AK545" s="140"/>
      <c r="AL545" s="140"/>
      <c r="AM545" s="140"/>
      <c r="AN545" s="140"/>
    </row>
    <row r="546" spans="33:40" ht="15.75" customHeight="1">
      <c r="AG546" s="140"/>
      <c r="AH546" s="140"/>
      <c r="AI546" s="140"/>
      <c r="AJ546" s="140"/>
      <c r="AK546" s="140"/>
      <c r="AL546" s="140"/>
      <c r="AM546" s="140"/>
      <c r="AN546" s="140"/>
    </row>
    <row r="547" spans="33:40" ht="15.75" customHeight="1">
      <c r="AG547" s="140"/>
      <c r="AH547" s="140"/>
      <c r="AI547" s="140"/>
      <c r="AJ547" s="140"/>
      <c r="AK547" s="140"/>
      <c r="AL547" s="140"/>
      <c r="AM547" s="140"/>
      <c r="AN547" s="140"/>
    </row>
    <row r="548" spans="33:40" ht="15.75" customHeight="1">
      <c r="AG548" s="140"/>
      <c r="AH548" s="140"/>
      <c r="AI548" s="140"/>
      <c r="AJ548" s="140"/>
      <c r="AK548" s="140"/>
      <c r="AL548" s="140"/>
      <c r="AM548" s="140"/>
      <c r="AN548" s="140"/>
    </row>
    <row r="549" spans="33:40" ht="15.75" customHeight="1">
      <c r="AG549" s="140"/>
      <c r="AH549" s="140"/>
      <c r="AI549" s="140"/>
      <c r="AJ549" s="140"/>
      <c r="AK549" s="140"/>
      <c r="AL549" s="140"/>
      <c r="AM549" s="140"/>
      <c r="AN549" s="140"/>
    </row>
    <row r="550" spans="33:40" ht="15.75" customHeight="1">
      <c r="AG550" s="140"/>
      <c r="AH550" s="140"/>
      <c r="AI550" s="140"/>
      <c r="AJ550" s="140"/>
      <c r="AK550" s="140"/>
      <c r="AL550" s="140"/>
      <c r="AM550" s="140"/>
      <c r="AN550" s="140"/>
    </row>
    <row r="551" spans="33:40" ht="15.75" customHeight="1">
      <c r="AG551" s="140"/>
      <c r="AH551" s="140"/>
      <c r="AI551" s="140"/>
      <c r="AJ551" s="140"/>
      <c r="AK551" s="140"/>
      <c r="AL551" s="140"/>
      <c r="AM551" s="140"/>
      <c r="AN551" s="140"/>
    </row>
    <row r="552" spans="33:40" ht="15.75" customHeight="1">
      <c r="AG552" s="140"/>
      <c r="AH552" s="140"/>
      <c r="AI552" s="140"/>
      <c r="AJ552" s="140"/>
      <c r="AK552" s="140"/>
      <c r="AL552" s="140"/>
      <c r="AM552" s="140"/>
      <c r="AN552" s="140"/>
    </row>
    <row r="553" spans="33:40" ht="15.75" customHeight="1">
      <c r="AG553" s="140"/>
      <c r="AH553" s="140"/>
      <c r="AI553" s="140"/>
      <c r="AJ553" s="140"/>
      <c r="AK553" s="140"/>
      <c r="AL553" s="140"/>
      <c r="AM553" s="140"/>
      <c r="AN553" s="140"/>
    </row>
    <row r="554" spans="33:40" ht="15.75" customHeight="1">
      <c r="AG554" s="140"/>
      <c r="AH554" s="140"/>
      <c r="AI554" s="140"/>
      <c r="AJ554" s="140"/>
      <c r="AK554" s="140"/>
      <c r="AL554" s="140"/>
      <c r="AM554" s="140"/>
      <c r="AN554" s="140"/>
    </row>
    <row r="555" spans="33:40" ht="15.75" customHeight="1">
      <c r="AG555" s="140"/>
      <c r="AH555" s="140"/>
      <c r="AI555" s="140"/>
      <c r="AJ555" s="140"/>
      <c r="AK555" s="140"/>
      <c r="AL555" s="140"/>
      <c r="AM555" s="140"/>
      <c r="AN555" s="140"/>
    </row>
    <row r="556" spans="33:40" ht="15.75" customHeight="1">
      <c r="AG556" s="140"/>
      <c r="AH556" s="140"/>
      <c r="AI556" s="140"/>
      <c r="AJ556" s="140"/>
      <c r="AK556" s="140"/>
      <c r="AL556" s="140"/>
      <c r="AM556" s="140"/>
      <c r="AN556" s="140"/>
    </row>
    <row r="557" spans="33:40" ht="15.75" customHeight="1">
      <c r="AG557" s="140"/>
      <c r="AH557" s="140"/>
      <c r="AI557" s="140"/>
      <c r="AJ557" s="140"/>
      <c r="AK557" s="140"/>
      <c r="AL557" s="140"/>
      <c r="AM557" s="140"/>
      <c r="AN557" s="140"/>
    </row>
    <row r="558" spans="33:40" ht="15.75" customHeight="1">
      <c r="AG558" s="140"/>
      <c r="AH558" s="140"/>
      <c r="AI558" s="140"/>
      <c r="AJ558" s="140"/>
      <c r="AK558" s="140"/>
      <c r="AL558" s="140"/>
      <c r="AM558" s="140"/>
      <c r="AN558" s="140"/>
    </row>
    <row r="559" spans="33:40" ht="15.75" customHeight="1">
      <c r="AG559" s="140"/>
      <c r="AH559" s="140"/>
      <c r="AI559" s="140"/>
      <c r="AJ559" s="140"/>
      <c r="AK559" s="140"/>
      <c r="AL559" s="140"/>
      <c r="AM559" s="140"/>
      <c r="AN559" s="140"/>
    </row>
    <row r="560" spans="33:40" ht="15.75" customHeight="1">
      <c r="AG560" s="140"/>
      <c r="AH560" s="140"/>
      <c r="AI560" s="140"/>
      <c r="AJ560" s="140"/>
      <c r="AK560" s="140"/>
      <c r="AL560" s="140"/>
      <c r="AM560" s="140"/>
      <c r="AN560" s="140"/>
    </row>
    <row r="561" spans="33:40" ht="15.75" customHeight="1">
      <c r="AG561" s="140"/>
      <c r="AH561" s="140"/>
      <c r="AI561" s="140"/>
      <c r="AJ561" s="140"/>
      <c r="AK561" s="140"/>
      <c r="AL561" s="140"/>
      <c r="AM561" s="140"/>
      <c r="AN561" s="140"/>
    </row>
    <row r="562" spans="33:40" ht="15.75" customHeight="1">
      <c r="AG562" s="140"/>
      <c r="AH562" s="140"/>
      <c r="AI562" s="140"/>
      <c r="AJ562" s="140"/>
      <c r="AK562" s="140"/>
      <c r="AL562" s="140"/>
      <c r="AM562" s="140"/>
      <c r="AN562" s="140"/>
    </row>
    <row r="563" spans="33:40" ht="15.75" customHeight="1">
      <c r="AG563" s="140"/>
      <c r="AH563" s="140"/>
      <c r="AI563" s="140"/>
      <c r="AJ563" s="140"/>
      <c r="AK563" s="140"/>
      <c r="AL563" s="140"/>
      <c r="AM563" s="140"/>
      <c r="AN563" s="140"/>
    </row>
    <row r="564" spans="33:40" ht="15.75" customHeight="1">
      <c r="AG564" s="140"/>
      <c r="AH564" s="140"/>
      <c r="AI564" s="140"/>
      <c r="AJ564" s="140"/>
      <c r="AK564" s="140"/>
      <c r="AL564" s="140"/>
      <c r="AM564" s="140"/>
      <c r="AN564" s="140"/>
    </row>
    <row r="565" spans="33:40" ht="15.75" customHeight="1">
      <c r="AG565" s="140"/>
      <c r="AH565" s="140"/>
      <c r="AI565" s="140"/>
      <c r="AJ565" s="140"/>
      <c r="AK565" s="140"/>
      <c r="AL565" s="140"/>
      <c r="AM565" s="140"/>
      <c r="AN565" s="140"/>
    </row>
    <row r="566" spans="33:40" ht="15.75" customHeight="1">
      <c r="AG566" s="140"/>
      <c r="AH566" s="140"/>
      <c r="AI566" s="140"/>
      <c r="AJ566" s="140"/>
      <c r="AK566" s="140"/>
      <c r="AL566" s="140"/>
      <c r="AM566" s="140"/>
      <c r="AN566" s="140"/>
    </row>
    <row r="567" spans="33:40" ht="15.75" customHeight="1">
      <c r="AG567" s="140"/>
      <c r="AH567" s="140"/>
      <c r="AI567" s="140"/>
      <c r="AJ567" s="140"/>
      <c r="AK567" s="140"/>
      <c r="AL567" s="140"/>
      <c r="AM567" s="140"/>
      <c r="AN567" s="140"/>
    </row>
    <row r="568" spans="33:40" ht="15.75" customHeight="1">
      <c r="AG568" s="140"/>
      <c r="AH568" s="140"/>
      <c r="AI568" s="140"/>
      <c r="AJ568" s="140"/>
      <c r="AK568" s="140"/>
      <c r="AL568" s="140"/>
      <c r="AM568" s="140"/>
      <c r="AN568" s="140"/>
    </row>
    <row r="569" spans="33:40" ht="15.75" customHeight="1">
      <c r="AG569" s="140"/>
      <c r="AH569" s="140"/>
      <c r="AI569" s="140"/>
      <c r="AJ569" s="140"/>
      <c r="AK569" s="140"/>
      <c r="AL569" s="140"/>
      <c r="AM569" s="140"/>
      <c r="AN569" s="140"/>
    </row>
    <row r="570" spans="33:40" ht="15.75" customHeight="1">
      <c r="AG570" s="140"/>
      <c r="AH570" s="140"/>
      <c r="AI570" s="140"/>
      <c r="AJ570" s="140"/>
      <c r="AK570" s="140"/>
      <c r="AL570" s="140"/>
      <c r="AM570" s="140"/>
      <c r="AN570" s="140"/>
    </row>
    <row r="571" spans="33:40" ht="15.75" customHeight="1">
      <c r="AG571" s="140"/>
      <c r="AH571" s="140"/>
      <c r="AI571" s="140"/>
      <c r="AJ571" s="140"/>
      <c r="AK571" s="140"/>
      <c r="AL571" s="140"/>
      <c r="AM571" s="140"/>
      <c r="AN571" s="140"/>
    </row>
    <row r="572" spans="33:40" ht="15.75" customHeight="1">
      <c r="AG572" s="140"/>
      <c r="AH572" s="140"/>
      <c r="AI572" s="140"/>
      <c r="AJ572" s="140"/>
      <c r="AK572" s="140"/>
      <c r="AL572" s="140"/>
      <c r="AM572" s="140"/>
      <c r="AN572" s="140"/>
    </row>
    <row r="573" spans="33:40" ht="15.75" customHeight="1">
      <c r="AG573" s="140"/>
      <c r="AH573" s="140"/>
      <c r="AI573" s="140"/>
      <c r="AJ573" s="140"/>
      <c r="AK573" s="140"/>
      <c r="AL573" s="140"/>
      <c r="AM573" s="140"/>
      <c r="AN573" s="140"/>
    </row>
    <row r="574" spans="33:40" ht="15.75" customHeight="1">
      <c r="AG574" s="140"/>
      <c r="AH574" s="140"/>
      <c r="AI574" s="140"/>
      <c r="AJ574" s="140"/>
      <c r="AK574" s="140"/>
      <c r="AL574" s="140"/>
      <c r="AM574" s="140"/>
      <c r="AN574" s="140"/>
    </row>
    <row r="575" spans="33:40" ht="15.75" customHeight="1">
      <c r="AG575" s="140"/>
      <c r="AH575" s="140"/>
      <c r="AI575" s="140"/>
      <c r="AJ575" s="140"/>
      <c r="AK575" s="140"/>
      <c r="AL575" s="140"/>
      <c r="AM575" s="140"/>
      <c r="AN575" s="140"/>
    </row>
    <row r="576" spans="33:40" ht="15.75" customHeight="1">
      <c r="AG576" s="140"/>
      <c r="AH576" s="140"/>
      <c r="AI576" s="140"/>
      <c r="AJ576" s="140"/>
      <c r="AK576" s="140"/>
      <c r="AL576" s="140"/>
      <c r="AM576" s="140"/>
      <c r="AN576" s="140"/>
    </row>
    <row r="577" spans="33:40" ht="15.75" customHeight="1">
      <c r="AG577" s="140"/>
      <c r="AH577" s="140"/>
      <c r="AI577" s="140"/>
      <c r="AJ577" s="140"/>
      <c r="AK577" s="140"/>
      <c r="AL577" s="140"/>
      <c r="AM577" s="140"/>
      <c r="AN577" s="140"/>
    </row>
    <row r="578" spans="33:40" ht="15.75" customHeight="1">
      <c r="AG578" s="140"/>
      <c r="AH578" s="140"/>
      <c r="AI578" s="140"/>
      <c r="AJ578" s="140"/>
      <c r="AK578" s="140"/>
      <c r="AL578" s="140"/>
      <c r="AM578" s="140"/>
      <c r="AN578" s="140"/>
    </row>
    <row r="579" spans="33:40" ht="15.75" customHeight="1">
      <c r="AG579" s="140"/>
      <c r="AH579" s="140"/>
      <c r="AI579" s="140"/>
      <c r="AJ579" s="140"/>
      <c r="AK579" s="140"/>
      <c r="AL579" s="140"/>
      <c r="AM579" s="140"/>
      <c r="AN579" s="140"/>
    </row>
    <row r="580" spans="33:40" ht="15.75" customHeight="1">
      <c r="AG580" s="140"/>
      <c r="AH580" s="140"/>
      <c r="AI580" s="140"/>
      <c r="AJ580" s="140"/>
      <c r="AK580" s="140"/>
      <c r="AL580" s="140"/>
      <c r="AM580" s="140"/>
      <c r="AN580" s="140"/>
    </row>
    <row r="581" spans="33:40" ht="15.75" customHeight="1">
      <c r="AG581" s="140"/>
      <c r="AH581" s="140"/>
      <c r="AI581" s="140"/>
      <c r="AJ581" s="140"/>
      <c r="AK581" s="140"/>
      <c r="AL581" s="140"/>
      <c r="AM581" s="140"/>
      <c r="AN581" s="140"/>
    </row>
    <row r="582" spans="33:40" ht="15.75" customHeight="1">
      <c r="AG582" s="140"/>
      <c r="AH582" s="140"/>
      <c r="AI582" s="140"/>
      <c r="AJ582" s="140"/>
      <c r="AK582" s="140"/>
      <c r="AL582" s="140"/>
      <c r="AM582" s="140"/>
      <c r="AN582" s="140"/>
    </row>
    <row r="583" spans="33:40" ht="15.75" customHeight="1">
      <c r="AG583" s="140"/>
      <c r="AH583" s="140"/>
      <c r="AI583" s="140"/>
      <c r="AJ583" s="140"/>
      <c r="AK583" s="140"/>
      <c r="AL583" s="140"/>
      <c r="AM583" s="140"/>
      <c r="AN583" s="140"/>
    </row>
    <row r="584" spans="33:40" ht="15.75" customHeight="1">
      <c r="AG584" s="140"/>
      <c r="AH584" s="140"/>
      <c r="AI584" s="140"/>
      <c r="AJ584" s="140"/>
      <c r="AK584" s="140"/>
      <c r="AL584" s="140"/>
      <c r="AM584" s="140"/>
      <c r="AN584" s="140"/>
    </row>
    <row r="585" spans="33:40" ht="15.75" customHeight="1">
      <c r="AG585" s="140"/>
      <c r="AH585" s="140"/>
      <c r="AI585" s="140"/>
      <c r="AJ585" s="140"/>
      <c r="AK585" s="140"/>
      <c r="AL585" s="140"/>
      <c r="AM585" s="140"/>
      <c r="AN585" s="140"/>
    </row>
    <row r="586" spans="33:40" ht="15.75" customHeight="1">
      <c r="AG586" s="140"/>
      <c r="AH586" s="140"/>
      <c r="AI586" s="140"/>
      <c r="AJ586" s="140"/>
      <c r="AK586" s="140"/>
      <c r="AL586" s="140"/>
      <c r="AM586" s="140"/>
      <c r="AN586" s="140"/>
    </row>
    <row r="587" spans="33:40" ht="15.75" customHeight="1">
      <c r="AG587" s="140"/>
      <c r="AH587" s="140"/>
      <c r="AI587" s="140"/>
      <c r="AJ587" s="140"/>
      <c r="AK587" s="140"/>
      <c r="AL587" s="140"/>
      <c r="AM587" s="140"/>
      <c r="AN587" s="140"/>
    </row>
    <row r="588" spans="33:40" ht="15.75" customHeight="1">
      <c r="AG588" s="140"/>
      <c r="AH588" s="140"/>
      <c r="AI588" s="140"/>
      <c r="AJ588" s="140"/>
      <c r="AK588" s="140"/>
      <c r="AL588" s="140"/>
      <c r="AM588" s="140"/>
      <c r="AN588" s="140"/>
    </row>
    <row r="589" spans="33:40" ht="15.75" customHeight="1">
      <c r="AG589" s="140"/>
      <c r="AH589" s="140"/>
      <c r="AI589" s="140"/>
      <c r="AJ589" s="140"/>
      <c r="AK589" s="140"/>
      <c r="AL589" s="140"/>
      <c r="AM589" s="140"/>
      <c r="AN589" s="140"/>
    </row>
    <row r="590" spans="33:40" ht="15.75" customHeight="1">
      <c r="AG590" s="140"/>
      <c r="AH590" s="140"/>
      <c r="AI590" s="140"/>
      <c r="AJ590" s="140"/>
      <c r="AK590" s="140"/>
      <c r="AL590" s="140"/>
      <c r="AM590" s="140"/>
      <c r="AN590" s="140"/>
    </row>
    <row r="591" spans="33:40" ht="15.75" customHeight="1">
      <c r="AG591" s="140"/>
      <c r="AH591" s="140"/>
      <c r="AI591" s="140"/>
      <c r="AJ591" s="140"/>
      <c r="AK591" s="140"/>
      <c r="AL591" s="140"/>
      <c r="AM591" s="140"/>
      <c r="AN591" s="140"/>
    </row>
    <row r="592" spans="33:40" ht="15.75" customHeight="1">
      <c r="AG592" s="140"/>
      <c r="AH592" s="140"/>
      <c r="AI592" s="140"/>
      <c r="AJ592" s="140"/>
      <c r="AK592" s="140"/>
      <c r="AL592" s="140"/>
      <c r="AM592" s="140"/>
      <c r="AN592" s="140"/>
    </row>
    <row r="593" spans="33:40" ht="15.75" customHeight="1">
      <c r="AG593" s="140"/>
      <c r="AH593" s="140"/>
      <c r="AI593" s="140"/>
      <c r="AJ593" s="140"/>
      <c r="AK593" s="140"/>
      <c r="AL593" s="140"/>
      <c r="AM593" s="140"/>
      <c r="AN593" s="140"/>
    </row>
    <row r="594" spans="33:40" ht="15.75" customHeight="1">
      <c r="AG594" s="140"/>
      <c r="AH594" s="140"/>
      <c r="AI594" s="140"/>
      <c r="AJ594" s="140"/>
      <c r="AK594" s="140"/>
      <c r="AL594" s="140"/>
      <c r="AM594" s="140"/>
      <c r="AN594" s="140"/>
    </row>
    <row r="595" spans="33:40" ht="15.75" customHeight="1">
      <c r="AG595" s="140"/>
      <c r="AH595" s="140"/>
      <c r="AI595" s="140"/>
      <c r="AJ595" s="140"/>
      <c r="AK595" s="140"/>
      <c r="AL595" s="140"/>
      <c r="AM595" s="140"/>
      <c r="AN595" s="140"/>
    </row>
    <row r="596" spans="33:40" ht="15.75" customHeight="1">
      <c r="AG596" s="140"/>
      <c r="AH596" s="140"/>
      <c r="AI596" s="140"/>
      <c r="AJ596" s="140"/>
      <c r="AK596" s="140"/>
      <c r="AL596" s="140"/>
      <c r="AM596" s="140"/>
      <c r="AN596" s="140"/>
    </row>
    <row r="597" spans="33:40" ht="15.75" customHeight="1">
      <c r="AG597" s="140"/>
      <c r="AH597" s="140"/>
      <c r="AI597" s="140"/>
      <c r="AJ597" s="140"/>
      <c r="AK597" s="140"/>
      <c r="AL597" s="140"/>
      <c r="AM597" s="140"/>
      <c r="AN597" s="140"/>
    </row>
    <row r="598" spans="33:40" ht="15.75" customHeight="1">
      <c r="AG598" s="140"/>
      <c r="AH598" s="140"/>
      <c r="AI598" s="140"/>
      <c r="AJ598" s="140"/>
      <c r="AK598" s="140"/>
      <c r="AL598" s="140"/>
      <c r="AM598" s="140"/>
      <c r="AN598" s="140"/>
    </row>
    <row r="599" spans="33:40" ht="15.75" customHeight="1">
      <c r="AG599" s="140"/>
      <c r="AH599" s="140"/>
      <c r="AI599" s="140"/>
      <c r="AJ599" s="140"/>
      <c r="AK599" s="140"/>
      <c r="AL599" s="140"/>
      <c r="AM599" s="140"/>
      <c r="AN599" s="140"/>
    </row>
    <row r="600" spans="33:40" ht="15.75" customHeight="1">
      <c r="AG600" s="140"/>
      <c r="AH600" s="140"/>
      <c r="AI600" s="140"/>
      <c r="AJ600" s="140"/>
      <c r="AK600" s="140"/>
      <c r="AL600" s="140"/>
      <c r="AM600" s="140"/>
      <c r="AN600" s="140"/>
    </row>
    <row r="601" spans="33:40" ht="15.75" customHeight="1">
      <c r="AG601" s="140"/>
      <c r="AH601" s="140"/>
      <c r="AI601" s="140"/>
      <c r="AJ601" s="140"/>
      <c r="AK601" s="140"/>
      <c r="AL601" s="140"/>
      <c r="AM601" s="140"/>
      <c r="AN601" s="140"/>
    </row>
    <row r="602" spans="33:40" ht="15.75" customHeight="1">
      <c r="AG602" s="140"/>
      <c r="AH602" s="140"/>
      <c r="AI602" s="140"/>
      <c r="AJ602" s="140"/>
      <c r="AK602" s="140"/>
      <c r="AL602" s="140"/>
      <c r="AM602" s="140"/>
      <c r="AN602" s="140"/>
    </row>
    <row r="603" spans="33:40" ht="15.75" customHeight="1">
      <c r="AG603" s="140"/>
      <c r="AH603" s="140"/>
      <c r="AI603" s="140"/>
      <c r="AJ603" s="140"/>
      <c r="AK603" s="140"/>
      <c r="AL603" s="140"/>
      <c r="AM603" s="140"/>
      <c r="AN603" s="140"/>
    </row>
    <row r="604" spans="33:40" ht="15.75" customHeight="1">
      <c r="AG604" s="140"/>
      <c r="AH604" s="140"/>
      <c r="AI604" s="140"/>
      <c r="AJ604" s="140"/>
      <c r="AK604" s="140"/>
      <c r="AL604" s="140"/>
      <c r="AM604" s="140"/>
      <c r="AN604" s="140"/>
    </row>
    <row r="605" spans="33:40" ht="15.75" customHeight="1">
      <c r="AG605" s="140"/>
      <c r="AH605" s="140"/>
      <c r="AI605" s="140"/>
      <c r="AJ605" s="140"/>
      <c r="AK605" s="140"/>
      <c r="AL605" s="140"/>
      <c r="AM605" s="140"/>
      <c r="AN605" s="140"/>
    </row>
    <row r="606" spans="33:40" ht="15.75" customHeight="1">
      <c r="AG606" s="140"/>
      <c r="AH606" s="140"/>
      <c r="AI606" s="140"/>
      <c r="AJ606" s="140"/>
      <c r="AK606" s="140"/>
      <c r="AL606" s="140"/>
      <c r="AM606" s="140"/>
      <c r="AN606" s="140"/>
    </row>
    <row r="607" spans="33:40" ht="15.75" customHeight="1">
      <c r="AG607" s="140"/>
      <c r="AH607" s="140"/>
      <c r="AI607" s="140"/>
      <c r="AJ607" s="140"/>
      <c r="AK607" s="140"/>
      <c r="AL607" s="140"/>
      <c r="AM607" s="140"/>
      <c r="AN607" s="140"/>
    </row>
    <row r="608" spans="33:40" ht="15.75" customHeight="1">
      <c r="AG608" s="140"/>
      <c r="AH608" s="140"/>
      <c r="AI608" s="140"/>
      <c r="AJ608" s="140"/>
      <c r="AK608" s="140"/>
      <c r="AL608" s="140"/>
      <c r="AM608" s="140"/>
      <c r="AN608" s="140"/>
    </row>
    <row r="609" spans="33:40" ht="15.75" customHeight="1">
      <c r="AG609" s="140"/>
      <c r="AH609" s="140"/>
      <c r="AI609" s="140"/>
      <c r="AJ609" s="140"/>
      <c r="AK609" s="140"/>
      <c r="AL609" s="140"/>
      <c r="AM609" s="140"/>
      <c r="AN609" s="140"/>
    </row>
    <row r="610" spans="33:40" ht="15.75" customHeight="1">
      <c r="AG610" s="140"/>
      <c r="AH610" s="140"/>
      <c r="AI610" s="140"/>
      <c r="AJ610" s="140"/>
      <c r="AK610" s="140"/>
      <c r="AL610" s="140"/>
      <c r="AM610" s="140"/>
      <c r="AN610" s="140"/>
    </row>
    <row r="611" spans="33:40" ht="15.75" customHeight="1">
      <c r="AG611" s="140"/>
      <c r="AH611" s="140"/>
      <c r="AI611" s="140"/>
      <c r="AJ611" s="140"/>
      <c r="AK611" s="140"/>
      <c r="AL611" s="140"/>
      <c r="AM611" s="140"/>
      <c r="AN611" s="140"/>
    </row>
    <row r="612" spans="33:40" ht="15.75" customHeight="1">
      <c r="AG612" s="140"/>
      <c r="AH612" s="140"/>
      <c r="AI612" s="140"/>
      <c r="AJ612" s="140"/>
      <c r="AK612" s="140"/>
      <c r="AL612" s="140"/>
      <c r="AM612" s="140"/>
      <c r="AN612" s="140"/>
    </row>
    <row r="613" spans="33:40" ht="15.75" customHeight="1">
      <c r="AG613" s="140"/>
      <c r="AH613" s="140"/>
      <c r="AI613" s="140"/>
      <c r="AJ613" s="140"/>
      <c r="AK613" s="140"/>
      <c r="AL613" s="140"/>
      <c r="AM613" s="140"/>
      <c r="AN613" s="140"/>
    </row>
    <row r="614" spans="33:40" ht="15.75" customHeight="1">
      <c r="AG614" s="140"/>
      <c r="AH614" s="140"/>
      <c r="AI614" s="140"/>
      <c r="AJ614" s="140"/>
      <c r="AK614" s="140"/>
      <c r="AL614" s="140"/>
      <c r="AM614" s="140"/>
      <c r="AN614" s="140"/>
    </row>
    <row r="615" spans="33:40" ht="15.75" customHeight="1">
      <c r="AG615" s="140"/>
      <c r="AH615" s="140"/>
      <c r="AI615" s="140"/>
      <c r="AJ615" s="140"/>
      <c r="AK615" s="140"/>
      <c r="AL615" s="140"/>
      <c r="AM615" s="140"/>
      <c r="AN615" s="140"/>
    </row>
    <row r="616" spans="33:40" ht="15.75" customHeight="1">
      <c r="AG616" s="140"/>
      <c r="AH616" s="140"/>
      <c r="AI616" s="140"/>
      <c r="AJ616" s="140"/>
      <c r="AK616" s="140"/>
      <c r="AL616" s="140"/>
      <c r="AM616" s="140"/>
      <c r="AN616" s="140"/>
    </row>
    <row r="617" spans="33:40" ht="15.75" customHeight="1">
      <c r="AG617" s="140"/>
      <c r="AH617" s="140"/>
      <c r="AI617" s="140"/>
      <c r="AJ617" s="140"/>
      <c r="AK617" s="140"/>
      <c r="AL617" s="140"/>
      <c r="AM617" s="140"/>
      <c r="AN617" s="140"/>
    </row>
    <row r="618" spans="33:40" ht="15.75" customHeight="1">
      <c r="AG618" s="140"/>
      <c r="AH618" s="140"/>
      <c r="AI618" s="140"/>
      <c r="AJ618" s="140"/>
      <c r="AK618" s="140"/>
      <c r="AL618" s="140"/>
      <c r="AM618" s="140"/>
      <c r="AN618" s="140"/>
    </row>
    <row r="619" spans="33:40" ht="15.75" customHeight="1">
      <c r="AG619" s="140"/>
      <c r="AH619" s="140"/>
      <c r="AI619" s="140"/>
      <c r="AJ619" s="140"/>
      <c r="AK619" s="140"/>
      <c r="AL619" s="140"/>
      <c r="AM619" s="140"/>
      <c r="AN619" s="140"/>
    </row>
    <row r="620" spans="33:40" ht="15.75" customHeight="1">
      <c r="AG620" s="140"/>
      <c r="AH620" s="140"/>
      <c r="AI620" s="140"/>
      <c r="AJ620" s="140"/>
      <c r="AK620" s="140"/>
      <c r="AL620" s="140"/>
      <c r="AM620" s="140"/>
      <c r="AN620" s="140"/>
    </row>
    <row r="621" spans="33:40" ht="15.75" customHeight="1">
      <c r="AG621" s="140"/>
      <c r="AH621" s="140"/>
      <c r="AI621" s="140"/>
      <c r="AJ621" s="140"/>
      <c r="AK621" s="140"/>
      <c r="AL621" s="140"/>
      <c r="AM621" s="140"/>
      <c r="AN621" s="140"/>
    </row>
    <row r="622" spans="33:40" ht="15.75" customHeight="1">
      <c r="AG622" s="140"/>
      <c r="AH622" s="140"/>
      <c r="AI622" s="140"/>
      <c r="AJ622" s="140"/>
      <c r="AK622" s="140"/>
      <c r="AL622" s="140"/>
      <c r="AM622" s="140"/>
      <c r="AN622" s="140"/>
    </row>
    <row r="623" spans="33:40" ht="15.75" customHeight="1">
      <c r="AG623" s="140"/>
      <c r="AH623" s="140"/>
      <c r="AI623" s="140"/>
      <c r="AJ623" s="140"/>
      <c r="AK623" s="140"/>
      <c r="AL623" s="140"/>
      <c r="AM623" s="140"/>
      <c r="AN623" s="140"/>
    </row>
    <row r="624" spans="33:40" ht="15.75" customHeight="1">
      <c r="AG624" s="140"/>
      <c r="AH624" s="140"/>
      <c r="AI624" s="140"/>
      <c r="AJ624" s="140"/>
      <c r="AK624" s="140"/>
      <c r="AL624" s="140"/>
      <c r="AM624" s="140"/>
      <c r="AN624" s="140"/>
    </row>
    <row r="625" spans="33:40" ht="15.75" customHeight="1">
      <c r="AG625" s="140"/>
      <c r="AH625" s="140"/>
      <c r="AI625" s="140"/>
      <c r="AJ625" s="140"/>
      <c r="AK625" s="140"/>
      <c r="AL625" s="140"/>
      <c r="AM625" s="140"/>
      <c r="AN625" s="140"/>
    </row>
    <row r="626" spans="33:40" ht="15.75" customHeight="1">
      <c r="AG626" s="140"/>
      <c r="AH626" s="140"/>
      <c r="AI626" s="140"/>
      <c r="AJ626" s="140"/>
      <c r="AK626" s="140"/>
      <c r="AL626" s="140"/>
      <c r="AM626" s="140"/>
      <c r="AN626" s="140"/>
    </row>
    <row r="627" spans="33:40" ht="15.75" customHeight="1">
      <c r="AG627" s="140"/>
      <c r="AH627" s="140"/>
      <c r="AI627" s="140"/>
      <c r="AJ627" s="140"/>
      <c r="AK627" s="140"/>
      <c r="AL627" s="140"/>
      <c r="AM627" s="140"/>
      <c r="AN627" s="140"/>
    </row>
    <row r="628" spans="33:40" ht="15.75" customHeight="1">
      <c r="AG628" s="140"/>
      <c r="AH628" s="140"/>
      <c r="AI628" s="140"/>
      <c r="AJ628" s="140"/>
      <c r="AK628" s="140"/>
      <c r="AL628" s="140"/>
      <c r="AM628" s="140"/>
      <c r="AN628" s="140"/>
    </row>
    <row r="629" spans="33:40" ht="15.75" customHeight="1">
      <c r="AG629" s="140"/>
      <c r="AH629" s="140"/>
      <c r="AI629" s="140"/>
      <c r="AJ629" s="140"/>
      <c r="AK629" s="140"/>
      <c r="AL629" s="140"/>
      <c r="AM629" s="140"/>
      <c r="AN629" s="140"/>
    </row>
    <row r="630" spans="33:40" ht="15.75" customHeight="1">
      <c r="AG630" s="140"/>
      <c r="AH630" s="140"/>
      <c r="AI630" s="140"/>
      <c r="AJ630" s="140"/>
      <c r="AK630" s="140"/>
      <c r="AL630" s="140"/>
      <c r="AM630" s="140"/>
      <c r="AN630" s="140"/>
    </row>
    <row r="631" spans="33:40" ht="15.75" customHeight="1">
      <c r="AG631" s="140"/>
      <c r="AH631" s="140"/>
      <c r="AI631" s="140"/>
      <c r="AJ631" s="140"/>
      <c r="AK631" s="140"/>
      <c r="AL631" s="140"/>
      <c r="AM631" s="140"/>
      <c r="AN631" s="140"/>
    </row>
    <row r="632" spans="33:40" ht="15.75" customHeight="1">
      <c r="AG632" s="140"/>
      <c r="AH632" s="140"/>
      <c r="AI632" s="140"/>
      <c r="AJ632" s="140"/>
      <c r="AK632" s="140"/>
      <c r="AL632" s="140"/>
      <c r="AM632" s="140"/>
      <c r="AN632" s="140"/>
    </row>
    <row r="633" spans="33:40" ht="15.75" customHeight="1">
      <c r="AG633" s="140"/>
      <c r="AH633" s="140"/>
      <c r="AI633" s="140"/>
      <c r="AJ633" s="140"/>
      <c r="AK633" s="140"/>
      <c r="AL633" s="140"/>
      <c r="AM633" s="140"/>
      <c r="AN633" s="140"/>
    </row>
    <row r="634" spans="33:40" ht="15.75" customHeight="1">
      <c r="AG634" s="140"/>
      <c r="AH634" s="140"/>
      <c r="AI634" s="140"/>
      <c r="AJ634" s="140"/>
      <c r="AK634" s="140"/>
      <c r="AL634" s="140"/>
      <c r="AM634" s="140"/>
      <c r="AN634" s="140"/>
    </row>
    <row r="635" spans="33:40" ht="15.75" customHeight="1">
      <c r="AG635" s="140"/>
      <c r="AH635" s="140"/>
      <c r="AI635" s="140"/>
      <c r="AJ635" s="140"/>
      <c r="AK635" s="140"/>
      <c r="AL635" s="140"/>
      <c r="AM635" s="140"/>
      <c r="AN635" s="140"/>
    </row>
    <row r="636" spans="33:40" ht="15.75" customHeight="1">
      <c r="AG636" s="140"/>
      <c r="AH636" s="140"/>
      <c r="AI636" s="140"/>
      <c r="AJ636" s="140"/>
      <c r="AK636" s="140"/>
      <c r="AL636" s="140"/>
      <c r="AM636" s="140"/>
      <c r="AN636" s="140"/>
    </row>
    <row r="637" spans="33:40" ht="15.75" customHeight="1">
      <c r="AG637" s="140"/>
      <c r="AH637" s="140"/>
      <c r="AI637" s="140"/>
      <c r="AJ637" s="140"/>
      <c r="AK637" s="140"/>
      <c r="AL637" s="140"/>
      <c r="AM637" s="140"/>
      <c r="AN637" s="140"/>
    </row>
    <row r="638" spans="33:40" ht="15.75" customHeight="1">
      <c r="AG638" s="140"/>
      <c r="AH638" s="140"/>
      <c r="AI638" s="140"/>
      <c r="AJ638" s="140"/>
      <c r="AK638" s="140"/>
      <c r="AL638" s="140"/>
      <c r="AM638" s="140"/>
      <c r="AN638" s="140"/>
    </row>
    <row r="639" spans="33:40" ht="15.75" customHeight="1">
      <c r="AG639" s="140"/>
      <c r="AH639" s="140"/>
      <c r="AI639" s="140"/>
      <c r="AJ639" s="140"/>
      <c r="AK639" s="140"/>
      <c r="AL639" s="140"/>
      <c r="AM639" s="140"/>
      <c r="AN639" s="140"/>
    </row>
    <row r="640" spans="33:40" ht="15.75" customHeight="1">
      <c r="AG640" s="140"/>
      <c r="AH640" s="140"/>
      <c r="AI640" s="140"/>
      <c r="AJ640" s="140"/>
      <c r="AK640" s="140"/>
      <c r="AL640" s="140"/>
      <c r="AM640" s="140"/>
      <c r="AN640" s="140"/>
    </row>
    <row r="641" spans="33:40" ht="15.75" customHeight="1">
      <c r="AG641" s="140"/>
      <c r="AH641" s="140"/>
      <c r="AI641" s="140"/>
      <c r="AJ641" s="140"/>
      <c r="AK641" s="140"/>
      <c r="AL641" s="140"/>
      <c r="AM641" s="140"/>
      <c r="AN641" s="140"/>
    </row>
    <row r="642" spans="33:40" ht="15.75" customHeight="1">
      <c r="AG642" s="140"/>
      <c r="AH642" s="140"/>
      <c r="AI642" s="140"/>
      <c r="AJ642" s="140"/>
      <c r="AK642" s="140"/>
      <c r="AL642" s="140"/>
      <c r="AM642" s="140"/>
      <c r="AN642" s="140"/>
    </row>
    <row r="643" spans="33:40" ht="15.75" customHeight="1">
      <c r="AG643" s="140"/>
      <c r="AH643" s="140"/>
      <c r="AI643" s="140"/>
      <c r="AJ643" s="140"/>
      <c r="AK643" s="140"/>
      <c r="AL643" s="140"/>
      <c r="AM643" s="140"/>
      <c r="AN643" s="140"/>
    </row>
    <row r="644" spans="33:40" ht="15.75" customHeight="1">
      <c r="AG644" s="140"/>
      <c r="AH644" s="140"/>
      <c r="AI644" s="140"/>
      <c r="AJ644" s="140"/>
      <c r="AK644" s="140"/>
      <c r="AL644" s="140"/>
      <c r="AM644" s="140"/>
      <c r="AN644" s="140"/>
    </row>
    <row r="645" spans="33:40" ht="15.75" customHeight="1">
      <c r="AG645" s="140"/>
      <c r="AH645" s="140"/>
      <c r="AI645" s="140"/>
      <c r="AJ645" s="140"/>
      <c r="AK645" s="140"/>
      <c r="AL645" s="140"/>
      <c r="AM645" s="140"/>
      <c r="AN645" s="140"/>
    </row>
    <row r="646" spans="33:40" ht="15.75" customHeight="1">
      <c r="AG646" s="140"/>
      <c r="AH646" s="140"/>
      <c r="AI646" s="140"/>
      <c r="AJ646" s="140"/>
      <c r="AK646" s="140"/>
      <c r="AL646" s="140"/>
      <c r="AM646" s="140"/>
      <c r="AN646" s="140"/>
    </row>
    <row r="647" spans="33:40" ht="15.75" customHeight="1">
      <c r="AG647" s="140"/>
      <c r="AH647" s="140"/>
      <c r="AI647" s="140"/>
      <c r="AJ647" s="140"/>
      <c r="AK647" s="140"/>
      <c r="AL647" s="140"/>
      <c r="AM647" s="140"/>
      <c r="AN647" s="140"/>
    </row>
    <row r="648" spans="33:40" ht="15.75" customHeight="1">
      <c r="AG648" s="140"/>
      <c r="AH648" s="140"/>
      <c r="AI648" s="140"/>
      <c r="AJ648" s="140"/>
      <c r="AK648" s="140"/>
      <c r="AL648" s="140"/>
      <c r="AM648" s="140"/>
      <c r="AN648" s="140"/>
    </row>
    <row r="649" spans="33:40" ht="15.75" customHeight="1">
      <c r="AG649" s="140"/>
      <c r="AH649" s="140"/>
      <c r="AI649" s="140"/>
      <c r="AJ649" s="140"/>
      <c r="AK649" s="140"/>
      <c r="AL649" s="140"/>
      <c r="AM649" s="140"/>
      <c r="AN649" s="140"/>
    </row>
    <row r="650" spans="33:40" ht="15.75" customHeight="1">
      <c r="AG650" s="140"/>
      <c r="AH650" s="140"/>
      <c r="AI650" s="140"/>
      <c r="AJ650" s="140"/>
      <c r="AK650" s="140"/>
      <c r="AL650" s="140"/>
      <c r="AM650" s="140"/>
      <c r="AN650" s="140"/>
    </row>
  </sheetData>
  <autoFilter ref="A1:AP468" xr:uid="{00000000-0009-0000-0000-000000000000}"/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1052</v>
      </c>
      <c r="B1" s="143" t="s">
        <v>1053</v>
      </c>
      <c r="C1" s="143" t="s">
        <v>1054</v>
      </c>
      <c r="D1" s="143" t="s">
        <v>1055</v>
      </c>
      <c r="E1" s="143" t="s">
        <v>1056</v>
      </c>
      <c r="F1" s="143" t="s">
        <v>1057</v>
      </c>
      <c r="G1" t="s">
        <v>3164</v>
      </c>
    </row>
    <row r="2" spans="1:7" ht="12.75" customHeight="1">
      <c r="A2" s="143" t="s">
        <v>1058</v>
      </c>
      <c r="B2" s="143" t="s">
        <v>1059</v>
      </c>
      <c r="C2" s="143" t="s">
        <v>676</v>
      </c>
      <c r="D2" s="143" t="s">
        <v>1060</v>
      </c>
      <c r="E2" s="143" t="s">
        <v>1061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1062</v>
      </c>
      <c r="B3" s="143" t="s">
        <v>1063</v>
      </c>
      <c r="C3" s="143" t="s">
        <v>318</v>
      </c>
      <c r="D3" s="143" t="s">
        <v>1060</v>
      </c>
      <c r="E3" s="143" t="s">
        <v>1061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1064</v>
      </c>
      <c r="B4" s="143" t="s">
        <v>1065</v>
      </c>
      <c r="C4" s="143" t="s">
        <v>1066</v>
      </c>
      <c r="D4" s="143" t="s">
        <v>1060</v>
      </c>
      <c r="E4" s="143" t="s">
        <v>1061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1067</v>
      </c>
      <c r="B5" s="143" t="s">
        <v>1068</v>
      </c>
      <c r="C5" s="143" t="s">
        <v>187</v>
      </c>
      <c r="D5" s="143" t="s">
        <v>1060</v>
      </c>
      <c r="E5" s="143" t="s">
        <v>1061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1069</v>
      </c>
      <c r="B6" s="143" t="s">
        <v>1070</v>
      </c>
      <c r="C6" s="143" t="s">
        <v>374</v>
      </c>
      <c r="D6" s="143" t="s">
        <v>1060</v>
      </c>
      <c r="E6" s="143" t="s">
        <v>1061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1071</v>
      </c>
      <c r="B7" s="143" t="s">
        <v>1072</v>
      </c>
      <c r="C7" s="143" t="s">
        <v>383</v>
      </c>
      <c r="D7" s="143" t="s">
        <v>1060</v>
      </c>
      <c r="E7" s="143" t="s">
        <v>1061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1075</v>
      </c>
      <c r="B8" s="143" t="s">
        <v>1076</v>
      </c>
      <c r="C8" s="143" t="s">
        <v>1077</v>
      </c>
      <c r="D8" s="143" t="s">
        <v>1060</v>
      </c>
      <c r="E8" s="143" t="s">
        <v>1061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1078</v>
      </c>
      <c r="B9" s="143" t="s">
        <v>1079</v>
      </c>
      <c r="C9" s="143" t="s">
        <v>311</v>
      </c>
      <c r="D9" s="143" t="s">
        <v>1060</v>
      </c>
      <c r="E9" s="143" t="s">
        <v>1061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1080</v>
      </c>
      <c r="B10" s="143" t="s">
        <v>1081</v>
      </c>
      <c r="C10" s="143" t="s">
        <v>332</v>
      </c>
      <c r="D10" s="143" t="s">
        <v>1060</v>
      </c>
      <c r="E10" s="143" t="s">
        <v>1061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1082</v>
      </c>
      <c r="B11" s="143" t="s">
        <v>1083</v>
      </c>
      <c r="C11" s="143" t="s">
        <v>279</v>
      </c>
      <c r="D11" s="143" t="s">
        <v>1060</v>
      </c>
      <c r="E11" s="143" t="s">
        <v>1061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1086</v>
      </c>
      <c r="B12" s="143" t="s">
        <v>1087</v>
      </c>
      <c r="C12" s="143" t="s">
        <v>1088</v>
      </c>
      <c r="D12" s="143" t="s">
        <v>1060</v>
      </c>
      <c r="E12" s="143" t="s">
        <v>1061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1089</v>
      </c>
      <c r="B13" s="143" t="s">
        <v>1090</v>
      </c>
      <c r="C13" s="143" t="s">
        <v>1091</v>
      </c>
      <c r="D13" s="143" t="s">
        <v>1060</v>
      </c>
      <c r="E13" s="143" t="s">
        <v>1061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1092</v>
      </c>
      <c r="B14" s="143" t="s">
        <v>1093</v>
      </c>
      <c r="C14" s="143" t="s">
        <v>297</v>
      </c>
      <c r="D14" s="143" t="s">
        <v>1060</v>
      </c>
      <c r="E14" s="143" t="s">
        <v>1061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1094</v>
      </c>
      <c r="B15" s="143" t="s">
        <v>1095</v>
      </c>
      <c r="C15" s="143" t="s">
        <v>1096</v>
      </c>
      <c r="D15" s="143" t="s">
        <v>1060</v>
      </c>
      <c r="E15" s="143" t="s">
        <v>1061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1097</v>
      </c>
      <c r="B16" s="143" t="s">
        <v>1098</v>
      </c>
      <c r="C16" s="143" t="s">
        <v>1099</v>
      </c>
      <c r="D16" s="143" t="s">
        <v>1060</v>
      </c>
      <c r="E16" s="143" t="s">
        <v>1061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1100</v>
      </c>
      <c r="B17" s="143" t="s">
        <v>1101</v>
      </c>
      <c r="C17" s="143" t="s">
        <v>760</v>
      </c>
      <c r="D17" s="143" t="s">
        <v>1060</v>
      </c>
      <c r="E17" s="143" t="s">
        <v>1061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1102</v>
      </c>
      <c r="B18" s="143" t="s">
        <v>1103</v>
      </c>
      <c r="C18" s="143" t="s">
        <v>1104</v>
      </c>
      <c r="D18" s="143" t="s">
        <v>1060</v>
      </c>
      <c r="E18" s="143" t="s">
        <v>1061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1105</v>
      </c>
      <c r="B19" s="143" t="s">
        <v>1106</v>
      </c>
      <c r="C19" s="143" t="s">
        <v>1107</v>
      </c>
      <c r="D19" s="143" t="s">
        <v>1060</v>
      </c>
      <c r="E19" s="143" t="s">
        <v>1061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1108</v>
      </c>
      <c r="B20" s="143" t="s">
        <v>1109</v>
      </c>
      <c r="C20" s="143" t="s">
        <v>1110</v>
      </c>
      <c r="D20" s="143" t="s">
        <v>1060</v>
      </c>
      <c r="E20" s="143" t="s">
        <v>1061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1111</v>
      </c>
      <c r="B21" s="143" t="s">
        <v>1112</v>
      </c>
      <c r="C21" s="143" t="s">
        <v>720</v>
      </c>
      <c r="D21" s="143" t="s">
        <v>1060</v>
      </c>
      <c r="E21" s="143" t="s">
        <v>1061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1111</v>
      </c>
      <c r="B22" s="143" t="s">
        <v>1112</v>
      </c>
      <c r="C22" s="143" t="s">
        <v>720</v>
      </c>
      <c r="D22" s="143" t="s">
        <v>1060</v>
      </c>
      <c r="E22" s="143" t="s">
        <v>1167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1113</v>
      </c>
      <c r="B23" s="143" t="s">
        <v>1114</v>
      </c>
      <c r="C23" s="143" t="s">
        <v>227</v>
      </c>
      <c r="D23" s="143" t="s">
        <v>1060</v>
      </c>
      <c r="E23" s="143" t="s">
        <v>1061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1115</v>
      </c>
      <c r="B24" s="143" t="s">
        <v>1116</v>
      </c>
      <c r="C24" s="143" t="s">
        <v>905</v>
      </c>
      <c r="D24" s="143" t="s">
        <v>1060</v>
      </c>
      <c r="E24" s="143" t="s">
        <v>1061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1117</v>
      </c>
      <c r="B25" s="143" t="s">
        <v>1118</v>
      </c>
      <c r="C25" s="143" t="s">
        <v>409</v>
      </c>
      <c r="D25" s="143" t="s">
        <v>1060</v>
      </c>
      <c r="E25" s="143" t="s">
        <v>1061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1119</v>
      </c>
      <c r="B26" s="143" t="s">
        <v>1120</v>
      </c>
      <c r="C26" s="143" t="s">
        <v>1121</v>
      </c>
      <c r="D26" s="143" t="s">
        <v>1060</v>
      </c>
      <c r="E26" s="143" t="s">
        <v>1061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1122</v>
      </c>
      <c r="B27" s="143" t="s">
        <v>1123</v>
      </c>
      <c r="C27" s="143" t="s">
        <v>453</v>
      </c>
      <c r="D27" s="143" t="s">
        <v>1060</v>
      </c>
      <c r="E27" s="143" t="s">
        <v>1061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1124</v>
      </c>
      <c r="B28" s="143" t="s">
        <v>1125</v>
      </c>
      <c r="C28" s="143" t="s">
        <v>286</v>
      </c>
      <c r="D28" s="143" t="s">
        <v>1060</v>
      </c>
      <c r="E28" s="143" t="s">
        <v>1061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1126</v>
      </c>
      <c r="B29" s="143" t="s">
        <v>1127</v>
      </c>
      <c r="C29" s="143" t="s">
        <v>836</v>
      </c>
      <c r="D29" s="143" t="s">
        <v>1060</v>
      </c>
      <c r="E29" s="143" t="s">
        <v>1061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1128</v>
      </c>
      <c r="B30" s="143" t="s">
        <v>1129</v>
      </c>
      <c r="C30" s="143" t="s">
        <v>669</v>
      </c>
      <c r="D30" s="143" t="s">
        <v>1060</v>
      </c>
      <c r="E30" s="143" t="s">
        <v>1061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1130</v>
      </c>
      <c r="B31" s="143" t="s">
        <v>1131</v>
      </c>
      <c r="C31" s="143" t="s">
        <v>1132</v>
      </c>
      <c r="D31" s="143" t="s">
        <v>1060</v>
      </c>
      <c r="E31" s="143" t="s">
        <v>1061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1130</v>
      </c>
      <c r="B32" s="143" t="s">
        <v>1131</v>
      </c>
      <c r="C32" s="143" t="s">
        <v>1132</v>
      </c>
      <c r="D32" s="143" t="s">
        <v>1060</v>
      </c>
      <c r="E32" s="143" t="s">
        <v>1167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1133</v>
      </c>
      <c r="B33" s="143" t="s">
        <v>1134</v>
      </c>
      <c r="C33" s="143" t="s">
        <v>90</v>
      </c>
      <c r="D33" s="143" t="s">
        <v>1060</v>
      </c>
      <c r="E33" s="143" t="s">
        <v>1061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1135</v>
      </c>
      <c r="B34" s="143" t="s">
        <v>1136</v>
      </c>
      <c r="C34" s="143" t="s">
        <v>241</v>
      </c>
      <c r="D34" s="143" t="s">
        <v>1060</v>
      </c>
      <c r="E34" s="143" t="s">
        <v>1061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1137</v>
      </c>
      <c r="B35" s="143" t="s">
        <v>1138</v>
      </c>
      <c r="C35" s="143" t="s">
        <v>221</v>
      </c>
      <c r="D35" s="143" t="s">
        <v>1060</v>
      </c>
      <c r="E35" s="143" t="s">
        <v>1061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1139</v>
      </c>
      <c r="B36" s="143" t="s">
        <v>1140</v>
      </c>
      <c r="C36" s="143" t="s">
        <v>1141</v>
      </c>
      <c r="D36" s="143" t="s">
        <v>1060</v>
      </c>
      <c r="E36" s="143" t="s">
        <v>1061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1142</v>
      </c>
      <c r="B37" s="143" t="s">
        <v>1143</v>
      </c>
      <c r="C37" s="143" t="s">
        <v>1144</v>
      </c>
      <c r="D37" s="143" t="s">
        <v>1060</v>
      </c>
      <c r="E37" s="143" t="s">
        <v>1061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1145</v>
      </c>
      <c r="B38" s="143" t="s">
        <v>1146</v>
      </c>
      <c r="C38" s="143" t="s">
        <v>1147</v>
      </c>
      <c r="D38" s="143" t="s">
        <v>1060</v>
      </c>
      <c r="E38" s="143" t="s">
        <v>1061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1148</v>
      </c>
      <c r="B39" s="143" t="s">
        <v>1149</v>
      </c>
      <c r="C39" s="143" t="s">
        <v>208</v>
      </c>
      <c r="D39" s="143" t="s">
        <v>1060</v>
      </c>
      <c r="E39" s="143" t="s">
        <v>1061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1150</v>
      </c>
      <c r="B40" s="143" t="s">
        <v>1151</v>
      </c>
      <c r="C40" s="143" t="s">
        <v>111</v>
      </c>
      <c r="D40" s="143" t="s">
        <v>1060</v>
      </c>
      <c r="E40" s="143" t="s">
        <v>1061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1152</v>
      </c>
      <c r="B41" s="143" t="s">
        <v>1153</v>
      </c>
      <c r="C41" s="143" t="s">
        <v>648</v>
      </c>
      <c r="D41" s="143" t="s">
        <v>1060</v>
      </c>
      <c r="E41" s="143" t="s">
        <v>1061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1154</v>
      </c>
      <c r="B42" s="143" t="s">
        <v>1155</v>
      </c>
      <c r="C42" s="143" t="s">
        <v>523</v>
      </c>
      <c r="D42" s="143" t="s">
        <v>1060</v>
      </c>
      <c r="E42" s="143" t="s">
        <v>1061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1156</v>
      </c>
      <c r="B43" s="143" t="s">
        <v>1157</v>
      </c>
      <c r="C43" s="143" t="s">
        <v>1158</v>
      </c>
      <c r="D43" s="143" t="s">
        <v>1060</v>
      </c>
      <c r="E43" s="143" t="s">
        <v>1061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1159</v>
      </c>
      <c r="B44" s="143" t="s">
        <v>1160</v>
      </c>
      <c r="C44" s="143" t="s">
        <v>1161</v>
      </c>
      <c r="D44" s="143" t="s">
        <v>1060</v>
      </c>
      <c r="E44" s="143" t="s">
        <v>1061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1162</v>
      </c>
      <c r="B45" s="143" t="s">
        <v>1163</v>
      </c>
      <c r="C45" s="143" t="s">
        <v>1164</v>
      </c>
      <c r="D45" s="143" t="s">
        <v>1060</v>
      </c>
      <c r="E45" s="143" t="s">
        <v>1061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1165</v>
      </c>
      <c r="B46" s="143" t="s">
        <v>1166</v>
      </c>
      <c r="C46" s="143" t="s">
        <v>618</v>
      </c>
      <c r="D46" s="143" t="s">
        <v>1060</v>
      </c>
      <c r="E46" s="143" t="s">
        <v>1061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1168</v>
      </c>
      <c r="B47" s="143" t="s">
        <v>1169</v>
      </c>
      <c r="C47" s="143" t="s">
        <v>1170</v>
      </c>
      <c r="D47" s="143" t="s">
        <v>1060</v>
      </c>
      <c r="E47" s="143" t="s">
        <v>1061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1171</v>
      </c>
      <c r="B48" s="143" t="s">
        <v>1172</v>
      </c>
      <c r="C48" s="143" t="s">
        <v>550</v>
      </c>
      <c r="D48" s="143" t="s">
        <v>1060</v>
      </c>
      <c r="E48" s="143" t="s">
        <v>1061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1173</v>
      </c>
      <c r="B49" s="143" t="s">
        <v>1174</v>
      </c>
      <c r="C49" s="143" t="s">
        <v>1175</v>
      </c>
      <c r="D49" s="143" t="s">
        <v>1060</v>
      </c>
      <c r="E49" s="143" t="s">
        <v>1061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1176</v>
      </c>
      <c r="B50" s="143" t="s">
        <v>1177</v>
      </c>
      <c r="C50" s="143" t="s">
        <v>205</v>
      </c>
      <c r="D50" s="143" t="s">
        <v>1060</v>
      </c>
      <c r="E50" s="143" t="s">
        <v>1061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1178</v>
      </c>
      <c r="B51" s="143" t="s">
        <v>1179</v>
      </c>
      <c r="C51" s="143" t="s">
        <v>211</v>
      </c>
      <c r="D51" s="143" t="s">
        <v>1060</v>
      </c>
      <c r="E51" s="143" t="s">
        <v>1061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1180</v>
      </c>
      <c r="B52" s="143" t="s">
        <v>1181</v>
      </c>
      <c r="C52" s="143" t="s">
        <v>1182</v>
      </c>
      <c r="D52" s="143" t="s">
        <v>1060</v>
      </c>
      <c r="E52" s="143" t="s">
        <v>1061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1183</v>
      </c>
      <c r="B53" s="143" t="s">
        <v>1184</v>
      </c>
      <c r="C53" s="143" t="s">
        <v>1185</v>
      </c>
      <c r="D53" s="143" t="s">
        <v>1060</v>
      </c>
      <c r="E53" s="143" t="s">
        <v>1061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1186</v>
      </c>
      <c r="B54" s="143" t="s">
        <v>1187</v>
      </c>
      <c r="C54" s="143" t="s">
        <v>406</v>
      </c>
      <c r="D54" s="143" t="s">
        <v>1060</v>
      </c>
      <c r="E54" s="143" t="s">
        <v>1061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1188</v>
      </c>
      <c r="B55" s="143" t="s">
        <v>1189</v>
      </c>
      <c r="C55" s="143" t="s">
        <v>1190</v>
      </c>
      <c r="D55" s="143" t="s">
        <v>1060</v>
      </c>
      <c r="E55" s="143" t="s">
        <v>1061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1191</v>
      </c>
      <c r="B56" s="143" t="s">
        <v>1192</v>
      </c>
      <c r="C56" s="143" t="s">
        <v>826</v>
      </c>
      <c r="D56" s="143" t="s">
        <v>1060</v>
      </c>
      <c r="E56" s="143" t="s">
        <v>1061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1193</v>
      </c>
      <c r="B57" s="143" t="s">
        <v>1194</v>
      </c>
      <c r="C57" s="143" t="s">
        <v>1195</v>
      </c>
      <c r="D57" s="143" t="s">
        <v>1060</v>
      </c>
      <c r="E57" s="143" t="s">
        <v>1061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1196</v>
      </c>
      <c r="B58" s="143" t="s">
        <v>1197</v>
      </c>
      <c r="C58" s="143" t="s">
        <v>896</v>
      </c>
      <c r="D58" s="143" t="s">
        <v>1060</v>
      </c>
      <c r="E58" s="143" t="s">
        <v>1061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1198</v>
      </c>
      <c r="B59" s="143" t="s">
        <v>1199</v>
      </c>
      <c r="C59" s="143" t="s">
        <v>276</v>
      </c>
      <c r="D59" s="143" t="s">
        <v>1060</v>
      </c>
      <c r="E59" s="143" t="s">
        <v>1061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1200</v>
      </c>
      <c r="B60" s="143" t="s">
        <v>1201</v>
      </c>
      <c r="C60" s="143" t="s">
        <v>294</v>
      </c>
      <c r="D60" s="143" t="s">
        <v>1060</v>
      </c>
      <c r="E60" s="143" t="s">
        <v>1061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1202</v>
      </c>
      <c r="B61" s="143" t="s">
        <v>1203</v>
      </c>
      <c r="C61" s="143" t="s">
        <v>72</v>
      </c>
      <c r="D61" s="143" t="s">
        <v>1060</v>
      </c>
      <c r="E61" s="143" t="s">
        <v>1061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1204</v>
      </c>
      <c r="B62" s="143" t="s">
        <v>1205</v>
      </c>
      <c r="C62" s="143" t="s">
        <v>746</v>
      </c>
      <c r="D62" s="143" t="s">
        <v>1060</v>
      </c>
      <c r="E62" s="143" t="s">
        <v>1061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1206</v>
      </c>
      <c r="B63" s="143" t="s">
        <v>1207</v>
      </c>
      <c r="C63" s="143" t="s">
        <v>1208</v>
      </c>
      <c r="D63" s="143" t="s">
        <v>1060</v>
      </c>
      <c r="E63" s="143" t="s">
        <v>1061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1209</v>
      </c>
      <c r="B64" s="143" t="s">
        <v>1210</v>
      </c>
      <c r="C64" s="143" t="s">
        <v>1211</v>
      </c>
      <c r="D64" s="143" t="s">
        <v>1060</v>
      </c>
      <c r="E64" s="143" t="s">
        <v>1061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1212</v>
      </c>
      <c r="B65" s="143" t="s">
        <v>1213</v>
      </c>
      <c r="C65" s="143" t="s">
        <v>1214</v>
      </c>
      <c r="D65" s="143" t="s">
        <v>1060</v>
      </c>
      <c r="E65" s="143" t="s">
        <v>1061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1215</v>
      </c>
      <c r="B66" s="143" t="s">
        <v>1216</v>
      </c>
      <c r="C66" s="143" t="s">
        <v>56</v>
      </c>
      <c r="D66" s="143" t="s">
        <v>1060</v>
      </c>
      <c r="E66" s="143" t="s">
        <v>1061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1215</v>
      </c>
      <c r="B67" s="143" t="s">
        <v>1216</v>
      </c>
      <c r="C67" s="143" t="s">
        <v>56</v>
      </c>
      <c r="D67" s="143" t="s">
        <v>1060</v>
      </c>
      <c r="E67" s="143" t="s">
        <v>1167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1217</v>
      </c>
      <c r="B68" s="143" t="s">
        <v>1218</v>
      </c>
      <c r="C68" s="143" t="s">
        <v>1219</v>
      </c>
      <c r="D68" s="143" t="s">
        <v>1060</v>
      </c>
      <c r="E68" s="143" t="s">
        <v>1061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1220</v>
      </c>
      <c r="B69" s="143" t="s">
        <v>1221</v>
      </c>
      <c r="C69" s="143" t="s">
        <v>1222</v>
      </c>
      <c r="D69" s="143" t="s">
        <v>1060</v>
      </c>
      <c r="E69" s="143" t="s">
        <v>1061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1223</v>
      </c>
      <c r="B70" s="143" t="s">
        <v>1224</v>
      </c>
      <c r="C70" s="143" t="s">
        <v>823</v>
      </c>
      <c r="D70" s="143" t="s">
        <v>1060</v>
      </c>
      <c r="E70" s="143" t="s">
        <v>1061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1225</v>
      </c>
      <c r="B71" s="143" t="s">
        <v>1226</v>
      </c>
      <c r="C71" s="143" t="s">
        <v>49</v>
      </c>
      <c r="D71" s="143" t="s">
        <v>1060</v>
      </c>
      <c r="E71" s="143" t="s">
        <v>1061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1227</v>
      </c>
      <c r="B72" s="143" t="s">
        <v>1228</v>
      </c>
      <c r="C72" s="143" t="s">
        <v>526</v>
      </c>
      <c r="D72" s="143" t="s">
        <v>1060</v>
      </c>
      <c r="E72" s="143" t="s">
        <v>1061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1229</v>
      </c>
      <c r="B73" s="143" t="s">
        <v>1230</v>
      </c>
      <c r="C73" s="143" t="s">
        <v>192</v>
      </c>
      <c r="D73" s="143" t="s">
        <v>1060</v>
      </c>
      <c r="E73" s="143" t="s">
        <v>1061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1231</v>
      </c>
      <c r="B74" s="143" t="s">
        <v>1232</v>
      </c>
      <c r="C74" s="143" t="s">
        <v>1233</v>
      </c>
      <c r="D74" s="143" t="s">
        <v>1060</v>
      </c>
      <c r="E74" s="143" t="s">
        <v>1061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1234</v>
      </c>
      <c r="B75" s="143" t="s">
        <v>1235</v>
      </c>
      <c r="C75" s="143" t="s">
        <v>1236</v>
      </c>
      <c r="D75" s="143" t="s">
        <v>1060</v>
      </c>
      <c r="E75" s="143" t="s">
        <v>1061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1237</v>
      </c>
      <c r="B76" s="143" t="s">
        <v>1238</v>
      </c>
      <c r="C76" s="143" t="s">
        <v>1239</v>
      </c>
      <c r="D76" s="143" t="s">
        <v>1060</v>
      </c>
      <c r="E76" s="143" t="s">
        <v>1061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1240</v>
      </c>
      <c r="B77" s="143" t="s">
        <v>1241</v>
      </c>
      <c r="C77" s="143" t="s">
        <v>595</v>
      </c>
      <c r="D77" s="143" t="s">
        <v>1060</v>
      </c>
      <c r="E77" s="143" t="s">
        <v>1061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1242</v>
      </c>
      <c r="B78" s="143" t="s">
        <v>1243</v>
      </c>
      <c r="C78" s="143" t="s">
        <v>1244</v>
      </c>
      <c r="D78" s="143" t="s">
        <v>1060</v>
      </c>
      <c r="E78" s="143" t="s">
        <v>1061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1245</v>
      </c>
      <c r="B79" s="143" t="s">
        <v>1246</v>
      </c>
      <c r="C79" s="143" t="s">
        <v>595</v>
      </c>
      <c r="D79" s="143" t="s">
        <v>1060</v>
      </c>
      <c r="E79" s="143" t="s">
        <v>1061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1247</v>
      </c>
      <c r="B80" s="143" t="s">
        <v>1248</v>
      </c>
      <c r="C80" s="143" t="s">
        <v>1249</v>
      </c>
      <c r="D80" s="143" t="s">
        <v>1060</v>
      </c>
      <c r="E80" s="143" t="s">
        <v>1061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1250</v>
      </c>
      <c r="B81" s="143" t="s">
        <v>1251</v>
      </c>
      <c r="C81" s="143" t="s">
        <v>971</v>
      </c>
      <c r="D81" s="143" t="s">
        <v>1060</v>
      </c>
      <c r="E81" s="143" t="s">
        <v>1061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1252</v>
      </c>
      <c r="B82" s="143" t="s">
        <v>1253</v>
      </c>
      <c r="C82" s="143" t="s">
        <v>1254</v>
      </c>
      <c r="D82" s="143" t="s">
        <v>1060</v>
      </c>
      <c r="E82" s="143" t="s">
        <v>1061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1255</v>
      </c>
      <c r="B83" s="143" t="s">
        <v>1256</v>
      </c>
      <c r="C83" s="143" t="s">
        <v>980</v>
      </c>
      <c r="D83" s="143" t="s">
        <v>1060</v>
      </c>
      <c r="E83" s="143" t="s">
        <v>1061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1257</v>
      </c>
      <c r="B84" s="143" t="s">
        <v>1258</v>
      </c>
      <c r="C84" s="143" t="s">
        <v>233</v>
      </c>
      <c r="D84" s="143" t="s">
        <v>1060</v>
      </c>
      <c r="E84" s="143" t="s">
        <v>1061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1259</v>
      </c>
      <c r="B85" s="143" t="s">
        <v>1260</v>
      </c>
      <c r="C85" s="143" t="s">
        <v>1261</v>
      </c>
      <c r="D85" s="143" t="s">
        <v>1060</v>
      </c>
      <c r="E85" s="143" t="s">
        <v>1061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1262</v>
      </c>
      <c r="B86" s="143" t="s">
        <v>1263</v>
      </c>
      <c r="C86" s="143" t="s">
        <v>1264</v>
      </c>
      <c r="D86" s="143" t="s">
        <v>1060</v>
      </c>
      <c r="E86" s="143" t="s">
        <v>1061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1265</v>
      </c>
      <c r="B87" s="143" t="s">
        <v>1266</v>
      </c>
      <c r="C87" s="143" t="s">
        <v>152</v>
      </c>
      <c r="D87" s="143" t="s">
        <v>1060</v>
      </c>
      <c r="E87" s="143" t="s">
        <v>1061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1267</v>
      </c>
      <c r="B88" s="143" t="s">
        <v>1268</v>
      </c>
      <c r="C88" s="143" t="s">
        <v>582</v>
      </c>
      <c r="D88" s="143" t="s">
        <v>1060</v>
      </c>
      <c r="E88" s="143" t="s">
        <v>1061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1267</v>
      </c>
      <c r="B89" s="143" t="s">
        <v>1268</v>
      </c>
      <c r="C89" s="143" t="s">
        <v>582</v>
      </c>
      <c r="D89" s="143" t="s">
        <v>1060</v>
      </c>
      <c r="E89" s="143" t="s">
        <v>1167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1269</v>
      </c>
      <c r="B90" s="143" t="s">
        <v>1270</v>
      </c>
      <c r="C90" s="143" t="s">
        <v>302</v>
      </c>
      <c r="D90" s="143" t="s">
        <v>1060</v>
      </c>
      <c r="E90" s="143" t="s">
        <v>1061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1271</v>
      </c>
      <c r="B91" s="143" t="s">
        <v>1272</v>
      </c>
      <c r="C91" s="143" t="s">
        <v>66</v>
      </c>
      <c r="D91" s="143" t="s">
        <v>1060</v>
      </c>
      <c r="E91" s="143" t="s">
        <v>1061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1273</v>
      </c>
      <c r="B92" s="143" t="s">
        <v>1274</v>
      </c>
      <c r="C92" s="143" t="s">
        <v>1275</v>
      </c>
      <c r="D92" s="143" t="s">
        <v>1060</v>
      </c>
      <c r="E92" s="143" t="s">
        <v>1061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1276</v>
      </c>
      <c r="B93" s="143" t="s">
        <v>1277</v>
      </c>
      <c r="C93" s="143" t="s">
        <v>1278</v>
      </c>
      <c r="D93" s="143" t="s">
        <v>1060</v>
      </c>
      <c r="E93" s="143" t="s">
        <v>1061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1279</v>
      </c>
      <c r="B94" s="143" t="s">
        <v>1280</v>
      </c>
      <c r="C94" s="143" t="s">
        <v>309</v>
      </c>
      <c r="D94" s="143" t="s">
        <v>1060</v>
      </c>
      <c r="E94" s="143" t="s">
        <v>1061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1281</v>
      </c>
      <c r="B95" s="143" t="s">
        <v>1282</v>
      </c>
      <c r="C95" s="143" t="s">
        <v>1283</v>
      </c>
      <c r="D95" s="143" t="s">
        <v>1060</v>
      </c>
      <c r="E95" s="143" t="s">
        <v>1061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1284</v>
      </c>
      <c r="B96" s="143" t="s">
        <v>1285</v>
      </c>
      <c r="C96" s="143" t="s">
        <v>93</v>
      </c>
      <c r="D96" s="143" t="s">
        <v>1060</v>
      </c>
      <c r="E96" s="143" t="s">
        <v>1061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3084</v>
      </c>
      <c r="B97" s="143" t="s">
        <v>3085</v>
      </c>
      <c r="C97" s="143" t="s">
        <v>3086</v>
      </c>
      <c r="D97" s="143" t="s">
        <v>1060</v>
      </c>
      <c r="E97" s="143" t="s">
        <v>1061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1286</v>
      </c>
      <c r="B98" s="143" t="s">
        <v>1287</v>
      </c>
      <c r="C98" s="143" t="s">
        <v>282</v>
      </c>
      <c r="D98" s="143" t="s">
        <v>1060</v>
      </c>
      <c r="E98" s="143" t="s">
        <v>1061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1288</v>
      </c>
      <c r="B99" s="143" t="s">
        <v>1289</v>
      </c>
      <c r="C99" s="143" t="s">
        <v>339</v>
      </c>
      <c r="D99" s="143" t="s">
        <v>1060</v>
      </c>
      <c r="E99" s="143" t="s">
        <v>1061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1290</v>
      </c>
      <c r="B100" s="143" t="s">
        <v>1291</v>
      </c>
      <c r="C100" s="143" t="s">
        <v>1099</v>
      </c>
      <c r="D100" s="143" t="s">
        <v>1060</v>
      </c>
      <c r="E100" s="143" t="s">
        <v>1061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3087</v>
      </c>
      <c r="B101" s="143" t="s">
        <v>3088</v>
      </c>
      <c r="C101" s="143" t="s">
        <v>78</v>
      </c>
      <c r="D101" s="143" t="s">
        <v>1060</v>
      </c>
      <c r="E101" s="143" t="s">
        <v>1061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1292</v>
      </c>
      <c r="B102" s="143" t="s">
        <v>1293</v>
      </c>
      <c r="C102" s="143" t="s">
        <v>329</v>
      </c>
      <c r="D102" s="143" t="s">
        <v>1060</v>
      </c>
      <c r="E102" s="143" t="s">
        <v>1061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1294</v>
      </c>
      <c r="B103" s="143" t="s">
        <v>1295</v>
      </c>
      <c r="C103" s="143" t="s">
        <v>1296</v>
      </c>
      <c r="D103" s="143" t="s">
        <v>1060</v>
      </c>
      <c r="E103" s="143" t="s">
        <v>1061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1297</v>
      </c>
      <c r="B104" s="143" t="s">
        <v>1298</v>
      </c>
      <c r="C104" s="143" t="s">
        <v>1299</v>
      </c>
      <c r="D104" s="143" t="s">
        <v>1060</v>
      </c>
      <c r="E104" s="143" t="s">
        <v>1061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1300</v>
      </c>
      <c r="B105" s="143" t="s">
        <v>1301</v>
      </c>
      <c r="C105" s="143" t="s">
        <v>299</v>
      </c>
      <c r="D105" s="143" t="s">
        <v>1060</v>
      </c>
      <c r="E105" s="143" t="s">
        <v>1061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1302</v>
      </c>
      <c r="B106" s="143" t="s">
        <v>1303</v>
      </c>
      <c r="C106" s="143" t="s">
        <v>481</v>
      </c>
      <c r="D106" s="143" t="s">
        <v>1060</v>
      </c>
      <c r="E106" s="143" t="s">
        <v>1061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1304</v>
      </c>
      <c r="B107" s="143" t="s">
        <v>1305</v>
      </c>
      <c r="C107" s="143" t="s">
        <v>305</v>
      </c>
      <c r="D107" s="143" t="s">
        <v>1060</v>
      </c>
      <c r="E107" s="143" t="s">
        <v>1061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1306</v>
      </c>
      <c r="B108" s="143" t="s">
        <v>1307</v>
      </c>
      <c r="C108" s="143" t="s">
        <v>1308</v>
      </c>
      <c r="D108" s="143" t="s">
        <v>1060</v>
      </c>
      <c r="E108" s="143" t="s">
        <v>1061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1309</v>
      </c>
      <c r="B109" s="143" t="s">
        <v>1310</v>
      </c>
      <c r="C109" s="143" t="s">
        <v>754</v>
      </c>
      <c r="D109" s="143" t="s">
        <v>1060</v>
      </c>
      <c r="E109" s="143" t="s">
        <v>1061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1311</v>
      </c>
      <c r="B110" s="143" t="s">
        <v>1312</v>
      </c>
      <c r="C110" s="143" t="s">
        <v>1313</v>
      </c>
      <c r="D110" s="143" t="s">
        <v>1060</v>
      </c>
      <c r="E110" s="143" t="s">
        <v>1061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1314</v>
      </c>
      <c r="B111" s="143" t="s">
        <v>1315</v>
      </c>
      <c r="C111" s="143" t="s">
        <v>315</v>
      </c>
      <c r="D111" s="143" t="s">
        <v>1060</v>
      </c>
      <c r="E111" s="143" t="s">
        <v>1061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1316</v>
      </c>
      <c r="B112" s="143" t="s">
        <v>1317</v>
      </c>
      <c r="C112" s="143" t="s">
        <v>166</v>
      </c>
      <c r="D112" s="143" t="s">
        <v>1060</v>
      </c>
      <c r="E112" s="143" t="s">
        <v>1061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1318</v>
      </c>
      <c r="B113" s="143" t="s">
        <v>1319</v>
      </c>
      <c r="C113" s="143" t="s">
        <v>1320</v>
      </c>
      <c r="D113" s="143" t="s">
        <v>1060</v>
      </c>
      <c r="E113" s="143" t="s">
        <v>1061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1321</v>
      </c>
      <c r="B114" s="143" t="s">
        <v>1322</v>
      </c>
      <c r="C114" s="143" t="s">
        <v>557</v>
      </c>
      <c r="D114" s="143" t="s">
        <v>1060</v>
      </c>
      <c r="E114" s="143" t="s">
        <v>1061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1323</v>
      </c>
      <c r="B115" s="143" t="s">
        <v>1324</v>
      </c>
      <c r="C115" s="143" t="s">
        <v>1325</v>
      </c>
      <c r="D115" s="143" t="s">
        <v>1060</v>
      </c>
      <c r="E115" s="143" t="s">
        <v>1061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1326</v>
      </c>
      <c r="B116" s="143" t="s">
        <v>1327</v>
      </c>
      <c r="C116" s="143" t="s">
        <v>1328</v>
      </c>
      <c r="D116" s="143" t="s">
        <v>1060</v>
      </c>
      <c r="E116" s="143" t="s">
        <v>1061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1329</v>
      </c>
      <c r="B117" s="143" t="s">
        <v>1330</v>
      </c>
      <c r="C117" s="143" t="s">
        <v>1331</v>
      </c>
      <c r="D117" s="143" t="s">
        <v>1060</v>
      </c>
      <c r="E117" s="143" t="s">
        <v>1061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1332</v>
      </c>
      <c r="B118" s="143" t="s">
        <v>1333</v>
      </c>
      <c r="C118" s="143" t="s">
        <v>1334</v>
      </c>
      <c r="D118" s="143" t="s">
        <v>1060</v>
      </c>
      <c r="E118" s="143" t="s">
        <v>1061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1335</v>
      </c>
      <c r="B119" s="143" t="s">
        <v>1336</v>
      </c>
      <c r="C119" s="143" t="s">
        <v>324</v>
      </c>
      <c r="D119" s="143" t="s">
        <v>1060</v>
      </c>
      <c r="E119" s="143" t="s">
        <v>1061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1337</v>
      </c>
      <c r="B120" s="143" t="s">
        <v>1338</v>
      </c>
      <c r="C120" s="143" t="s">
        <v>46</v>
      </c>
      <c r="D120" s="143" t="s">
        <v>1060</v>
      </c>
      <c r="E120" s="143" t="s">
        <v>1061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1339</v>
      </c>
      <c r="B121" s="143" t="s">
        <v>1340</v>
      </c>
      <c r="C121" s="143" t="s">
        <v>1341</v>
      </c>
      <c r="D121" s="143" t="s">
        <v>1060</v>
      </c>
      <c r="E121" s="143" t="s">
        <v>1061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1342</v>
      </c>
      <c r="B122" s="143" t="s">
        <v>1343</v>
      </c>
      <c r="C122" s="143" t="s">
        <v>1344</v>
      </c>
      <c r="D122" s="143" t="s">
        <v>1060</v>
      </c>
      <c r="E122" s="143" t="s">
        <v>1061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1342</v>
      </c>
      <c r="B123" s="143" t="s">
        <v>1343</v>
      </c>
      <c r="C123" s="143" t="s">
        <v>1344</v>
      </c>
      <c r="D123" s="143" t="s">
        <v>1060</v>
      </c>
      <c r="E123" s="143" t="s">
        <v>1167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1345</v>
      </c>
      <c r="B124" s="143" t="s">
        <v>1346</v>
      </c>
      <c r="C124" s="143" t="s">
        <v>336</v>
      </c>
      <c r="D124" s="143" t="s">
        <v>1060</v>
      </c>
      <c r="E124" s="143" t="s">
        <v>1061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1347</v>
      </c>
      <c r="B125" s="143" t="s">
        <v>1348</v>
      </c>
      <c r="C125" s="143" t="s">
        <v>100</v>
      </c>
      <c r="D125" s="143" t="s">
        <v>1060</v>
      </c>
      <c r="E125" s="143" t="s">
        <v>1061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1349</v>
      </c>
      <c r="B126" s="143" t="s">
        <v>1350</v>
      </c>
      <c r="C126" s="143" t="s">
        <v>290</v>
      </c>
      <c r="D126" s="143" t="s">
        <v>1060</v>
      </c>
      <c r="E126" s="143" t="s">
        <v>1061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1351</v>
      </c>
      <c r="B127" s="143" t="s">
        <v>1352</v>
      </c>
      <c r="C127" s="143" t="s">
        <v>875</v>
      </c>
      <c r="D127" s="143" t="s">
        <v>1060</v>
      </c>
      <c r="E127" s="143" t="s">
        <v>1061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1353</v>
      </c>
      <c r="B128" s="143" t="s">
        <v>1354</v>
      </c>
      <c r="C128" s="143" t="s">
        <v>977</v>
      </c>
      <c r="D128" s="143" t="s">
        <v>1060</v>
      </c>
      <c r="E128" s="143" t="s">
        <v>1061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1355</v>
      </c>
      <c r="B129" s="143" t="s">
        <v>1356</v>
      </c>
      <c r="C129" s="143" t="s">
        <v>230</v>
      </c>
      <c r="D129" s="143" t="s">
        <v>1060</v>
      </c>
      <c r="E129" s="143" t="s">
        <v>1061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1357</v>
      </c>
      <c r="B130" s="143" t="s">
        <v>1358</v>
      </c>
      <c r="C130" s="143" t="s">
        <v>1359</v>
      </c>
      <c r="D130" s="143" t="s">
        <v>1060</v>
      </c>
      <c r="E130" s="143" t="s">
        <v>1061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1360</v>
      </c>
      <c r="B131" s="143" t="s">
        <v>1361</v>
      </c>
      <c r="C131" s="143" t="s">
        <v>58</v>
      </c>
      <c r="D131" s="143" t="s">
        <v>1060</v>
      </c>
      <c r="E131" s="143" t="s">
        <v>1061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1362</v>
      </c>
      <c r="B132" s="143" t="s">
        <v>1363</v>
      </c>
      <c r="C132" s="143" t="s">
        <v>1364</v>
      </c>
      <c r="D132" s="143" t="s">
        <v>1060</v>
      </c>
      <c r="E132" s="143" t="s">
        <v>1061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1365</v>
      </c>
      <c r="B133" s="143" t="s">
        <v>1366</v>
      </c>
      <c r="C133" s="143" t="s">
        <v>640</v>
      </c>
      <c r="D133" s="143" t="s">
        <v>1060</v>
      </c>
      <c r="E133" s="143" t="s">
        <v>1061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1365</v>
      </c>
      <c r="B134" s="143" t="s">
        <v>1366</v>
      </c>
      <c r="C134" s="143" t="s">
        <v>640</v>
      </c>
      <c r="D134" s="143" t="s">
        <v>1060</v>
      </c>
      <c r="E134" s="143" t="s">
        <v>1167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1367</v>
      </c>
      <c r="B135" s="143" t="s">
        <v>1368</v>
      </c>
      <c r="C135" s="143" t="s">
        <v>717</v>
      </c>
      <c r="D135" s="143" t="s">
        <v>1060</v>
      </c>
      <c r="E135" s="143" t="s">
        <v>1061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1369</v>
      </c>
      <c r="B136" s="143" t="s">
        <v>1370</v>
      </c>
      <c r="C136" s="143" t="s">
        <v>1371</v>
      </c>
      <c r="D136" s="143" t="s">
        <v>1060</v>
      </c>
      <c r="E136" s="143" t="s">
        <v>1061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1372</v>
      </c>
      <c r="B137" s="143" t="s">
        <v>1373</v>
      </c>
      <c r="C137" s="143" t="s">
        <v>371</v>
      </c>
      <c r="D137" s="143" t="s">
        <v>1060</v>
      </c>
      <c r="E137" s="143" t="s">
        <v>1061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1374</v>
      </c>
      <c r="B138" s="143" t="s">
        <v>1375</v>
      </c>
      <c r="C138" s="143" t="s">
        <v>672</v>
      </c>
      <c r="D138" s="143" t="s">
        <v>1060</v>
      </c>
      <c r="E138" s="143" t="s">
        <v>1061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1376</v>
      </c>
      <c r="B139" s="143" t="s">
        <v>1377</v>
      </c>
      <c r="C139" s="143" t="s">
        <v>273</v>
      </c>
      <c r="D139" s="143" t="s">
        <v>1060</v>
      </c>
      <c r="E139" s="143" t="s">
        <v>1061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1378</v>
      </c>
      <c r="B140" s="143" t="s">
        <v>1379</v>
      </c>
      <c r="C140" s="143" t="s">
        <v>842</v>
      </c>
      <c r="D140" s="143" t="s">
        <v>1060</v>
      </c>
      <c r="E140" s="143" t="s">
        <v>1061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1380</v>
      </c>
      <c r="B141" s="143" t="s">
        <v>1381</v>
      </c>
      <c r="C141" s="143" t="s">
        <v>630</v>
      </c>
      <c r="D141" s="143" t="s">
        <v>1060</v>
      </c>
      <c r="E141" s="143" t="s">
        <v>1061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1382</v>
      </c>
      <c r="B142" s="143" t="s">
        <v>1383</v>
      </c>
      <c r="C142" s="143" t="s">
        <v>1384</v>
      </c>
      <c r="D142" s="143" t="s">
        <v>1060</v>
      </c>
      <c r="E142" s="143" t="s">
        <v>1061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1385</v>
      </c>
      <c r="B143" s="143" t="s">
        <v>1386</v>
      </c>
      <c r="C143" s="143" t="s">
        <v>1387</v>
      </c>
      <c r="D143" s="143" t="s">
        <v>1060</v>
      </c>
      <c r="E143" s="143" t="s">
        <v>1061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1388</v>
      </c>
      <c r="B144" s="143" t="s">
        <v>1389</v>
      </c>
      <c r="C144" s="143" t="s">
        <v>37</v>
      </c>
      <c r="D144" s="143" t="s">
        <v>1060</v>
      </c>
      <c r="E144" s="143" t="s">
        <v>1061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1390</v>
      </c>
      <c r="B145" s="143" t="s">
        <v>1391</v>
      </c>
      <c r="C145" s="143" t="s">
        <v>253</v>
      </c>
      <c r="D145" s="143" t="s">
        <v>1060</v>
      </c>
      <c r="E145" s="143" t="s">
        <v>1061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1392</v>
      </c>
      <c r="B146" s="143" t="s">
        <v>1393</v>
      </c>
      <c r="C146" s="143" t="s">
        <v>43</v>
      </c>
      <c r="D146" s="143" t="s">
        <v>1060</v>
      </c>
      <c r="E146" s="143" t="s">
        <v>1061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1394</v>
      </c>
      <c r="B147" s="143" t="s">
        <v>1395</v>
      </c>
      <c r="C147" s="143" t="s">
        <v>1396</v>
      </c>
      <c r="D147" s="143" t="s">
        <v>1060</v>
      </c>
      <c r="E147" s="143" t="s">
        <v>1061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1397</v>
      </c>
      <c r="B148" s="143" t="s">
        <v>1398</v>
      </c>
      <c r="C148" s="143" t="s">
        <v>566</v>
      </c>
      <c r="D148" s="143" t="s">
        <v>1060</v>
      </c>
      <c r="E148" s="143" t="s">
        <v>1061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1399</v>
      </c>
      <c r="B149" s="143" t="s">
        <v>1400</v>
      </c>
      <c r="C149" s="143" t="s">
        <v>1401</v>
      </c>
      <c r="D149" s="143" t="s">
        <v>1060</v>
      </c>
      <c r="E149" s="143" t="s">
        <v>1061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1402</v>
      </c>
      <c r="B150" s="143" t="s">
        <v>1403</v>
      </c>
      <c r="C150" s="143" t="s">
        <v>609</v>
      </c>
      <c r="D150" s="143" t="s">
        <v>1060</v>
      </c>
      <c r="E150" s="143" t="s">
        <v>1061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1404</v>
      </c>
      <c r="B151" s="143" t="s">
        <v>1405</v>
      </c>
      <c r="C151" s="143" t="s">
        <v>1406</v>
      </c>
      <c r="D151" s="143" t="s">
        <v>1060</v>
      </c>
      <c r="E151" s="143" t="s">
        <v>1061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1407</v>
      </c>
      <c r="B152" s="143" t="s">
        <v>1408</v>
      </c>
      <c r="C152" s="143" t="s">
        <v>1409</v>
      </c>
      <c r="D152" s="143" t="s">
        <v>1060</v>
      </c>
      <c r="E152" s="143" t="s">
        <v>1061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1410</v>
      </c>
      <c r="B153" s="143" t="s">
        <v>1411</v>
      </c>
      <c r="C153" s="143" t="s">
        <v>996</v>
      </c>
      <c r="D153" s="143" t="s">
        <v>1060</v>
      </c>
      <c r="E153" s="143" t="s">
        <v>1061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1412</v>
      </c>
      <c r="B154" s="143" t="s">
        <v>1413</v>
      </c>
      <c r="C154" s="143" t="s">
        <v>173</v>
      </c>
      <c r="D154" s="143" t="s">
        <v>1060</v>
      </c>
      <c r="E154" s="143" t="s">
        <v>1061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1414</v>
      </c>
      <c r="B155" s="143" t="s">
        <v>1415</v>
      </c>
      <c r="C155" s="143" t="s">
        <v>1416</v>
      </c>
      <c r="D155" s="143" t="s">
        <v>1060</v>
      </c>
      <c r="E155" s="143" t="s">
        <v>1061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1417</v>
      </c>
      <c r="B156" s="143" t="s">
        <v>1418</v>
      </c>
      <c r="C156" s="143" t="s">
        <v>799</v>
      </c>
      <c r="D156" s="143" t="s">
        <v>1060</v>
      </c>
      <c r="E156" s="143" t="s">
        <v>1061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1419</v>
      </c>
      <c r="B157" s="143" t="s">
        <v>1420</v>
      </c>
      <c r="C157" s="143" t="s">
        <v>1421</v>
      </c>
      <c r="D157" s="143" t="s">
        <v>1060</v>
      </c>
      <c r="E157" s="143" t="s">
        <v>1061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1422</v>
      </c>
      <c r="B158" s="143" t="s">
        <v>1423</v>
      </c>
      <c r="C158" s="143" t="s">
        <v>606</v>
      </c>
      <c r="D158" s="143" t="s">
        <v>1060</v>
      </c>
      <c r="E158" s="143" t="s">
        <v>1061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1424</v>
      </c>
      <c r="B159" s="143" t="s">
        <v>1425</v>
      </c>
      <c r="C159" s="143" t="s">
        <v>1426</v>
      </c>
      <c r="D159" s="143" t="s">
        <v>1060</v>
      </c>
      <c r="E159" s="143" t="s">
        <v>1061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1427</v>
      </c>
      <c r="B160" s="143" t="s">
        <v>1428</v>
      </c>
      <c r="C160" s="143" t="s">
        <v>198</v>
      </c>
      <c r="D160" s="143" t="s">
        <v>1060</v>
      </c>
      <c r="E160" s="143" t="s">
        <v>1061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1429</v>
      </c>
      <c r="B161" s="143" t="s">
        <v>1430</v>
      </c>
      <c r="C161" s="143" t="s">
        <v>778</v>
      </c>
      <c r="D161" s="143" t="s">
        <v>1060</v>
      </c>
      <c r="E161" s="143" t="s">
        <v>1061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1431</v>
      </c>
      <c r="B162" s="143" t="s">
        <v>1432</v>
      </c>
      <c r="C162" s="143" t="s">
        <v>366</v>
      </c>
      <c r="D162" s="143" t="s">
        <v>1060</v>
      </c>
      <c r="E162" s="143" t="s">
        <v>1061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1433</v>
      </c>
      <c r="B163" s="143" t="s">
        <v>1434</v>
      </c>
      <c r="C163" s="143" t="s">
        <v>1435</v>
      </c>
      <c r="D163" s="143" t="s">
        <v>1060</v>
      </c>
      <c r="E163" s="143" t="s">
        <v>1061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1436</v>
      </c>
      <c r="B164" s="143" t="s">
        <v>1437</v>
      </c>
      <c r="C164" s="143" t="s">
        <v>1438</v>
      </c>
      <c r="D164" s="143" t="s">
        <v>1060</v>
      </c>
      <c r="E164" s="143" t="s">
        <v>1061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1439</v>
      </c>
      <c r="B165" s="143" t="s">
        <v>1440</v>
      </c>
      <c r="C165" s="143" t="s">
        <v>214</v>
      </c>
      <c r="D165" s="143" t="s">
        <v>1060</v>
      </c>
      <c r="E165" s="143" t="s">
        <v>1061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1441</v>
      </c>
      <c r="B166" s="143" t="s">
        <v>1442</v>
      </c>
      <c r="C166" s="143" t="s">
        <v>224</v>
      </c>
      <c r="D166" s="143" t="s">
        <v>1060</v>
      </c>
      <c r="E166" s="143" t="s">
        <v>1061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1443</v>
      </c>
      <c r="B167" s="143" t="s">
        <v>1444</v>
      </c>
      <c r="C167" s="143" t="s">
        <v>82</v>
      </c>
      <c r="D167" s="143" t="s">
        <v>1060</v>
      </c>
      <c r="E167" s="143" t="s">
        <v>1061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1445</v>
      </c>
      <c r="B168" s="143" t="s">
        <v>1446</v>
      </c>
      <c r="C168" s="143" t="s">
        <v>935</v>
      </c>
      <c r="D168" s="143" t="s">
        <v>1060</v>
      </c>
      <c r="E168" s="143" t="s">
        <v>1061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1447</v>
      </c>
      <c r="B169" s="143" t="s">
        <v>1448</v>
      </c>
      <c r="C169" s="143" t="s">
        <v>1449</v>
      </c>
      <c r="D169" s="143" t="s">
        <v>1060</v>
      </c>
      <c r="E169" s="143" t="s">
        <v>1061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1450</v>
      </c>
      <c r="B170" s="143" t="s">
        <v>1451</v>
      </c>
      <c r="C170" s="143" t="s">
        <v>160</v>
      </c>
      <c r="D170" s="143" t="s">
        <v>1060</v>
      </c>
      <c r="E170" s="143" t="s">
        <v>1061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1452</v>
      </c>
      <c r="B171" s="143" t="s">
        <v>1453</v>
      </c>
      <c r="C171" s="143" t="s">
        <v>180</v>
      </c>
      <c r="D171" s="143" t="s">
        <v>1060</v>
      </c>
      <c r="E171" s="143" t="s">
        <v>1061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1454</v>
      </c>
      <c r="B172" s="143" t="s">
        <v>1455</v>
      </c>
      <c r="C172" s="143" t="s">
        <v>1456</v>
      </c>
      <c r="D172" s="143" t="s">
        <v>1060</v>
      </c>
      <c r="E172" s="143" t="s">
        <v>1061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1457</v>
      </c>
      <c r="B173" s="143" t="s">
        <v>1458</v>
      </c>
      <c r="C173" s="143" t="s">
        <v>247</v>
      </c>
      <c r="D173" s="143" t="s">
        <v>1060</v>
      </c>
      <c r="E173" s="143" t="s">
        <v>1061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1459</v>
      </c>
      <c r="B174" s="143" t="s">
        <v>1460</v>
      </c>
      <c r="C174" s="143" t="s">
        <v>1461</v>
      </c>
      <c r="D174" s="143" t="s">
        <v>1060</v>
      </c>
      <c r="E174" s="143" t="s">
        <v>1061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1462</v>
      </c>
      <c r="B175" s="143" t="s">
        <v>1463</v>
      </c>
      <c r="C175" s="143" t="s">
        <v>746</v>
      </c>
      <c r="D175" s="143" t="s">
        <v>1060</v>
      </c>
      <c r="E175" s="143" t="s">
        <v>1061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1464</v>
      </c>
      <c r="B176" s="143" t="s">
        <v>1465</v>
      </c>
      <c r="C176" s="143" t="s">
        <v>589</v>
      </c>
      <c r="D176" s="143" t="s">
        <v>1060</v>
      </c>
      <c r="E176" s="143" t="s">
        <v>1061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1466</v>
      </c>
      <c r="B177" s="143" t="s">
        <v>1467</v>
      </c>
      <c r="C177" s="143" t="s">
        <v>663</v>
      </c>
      <c r="D177" s="143" t="s">
        <v>1060</v>
      </c>
      <c r="E177" s="143" t="s">
        <v>1061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1471</v>
      </c>
      <c r="B178" s="143" t="s">
        <v>1472</v>
      </c>
      <c r="C178" s="143" t="s">
        <v>1473</v>
      </c>
      <c r="D178" s="143" t="s">
        <v>1060</v>
      </c>
      <c r="E178" s="143" t="s">
        <v>1061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1474</v>
      </c>
      <c r="B179" s="143" t="s">
        <v>1475</v>
      </c>
      <c r="C179" s="143" t="s">
        <v>1476</v>
      </c>
      <c r="D179" s="143" t="s">
        <v>1060</v>
      </c>
      <c r="E179" s="143" t="s">
        <v>1061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1480</v>
      </c>
      <c r="B180" s="143" t="s">
        <v>1481</v>
      </c>
      <c r="C180" s="143" t="s">
        <v>1482</v>
      </c>
      <c r="D180" s="143" t="s">
        <v>1060</v>
      </c>
      <c r="E180" s="143" t="s">
        <v>1061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1483</v>
      </c>
      <c r="B181" s="143" t="s">
        <v>1484</v>
      </c>
      <c r="C181" s="143" t="s">
        <v>1485</v>
      </c>
      <c r="D181" s="143" t="s">
        <v>1060</v>
      </c>
      <c r="E181" s="143" t="s">
        <v>1061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1486</v>
      </c>
      <c r="B182" s="143" t="s">
        <v>1487</v>
      </c>
      <c r="C182" s="143" t="s">
        <v>1488</v>
      </c>
      <c r="D182" s="143" t="s">
        <v>1060</v>
      </c>
      <c r="E182" s="143" t="s">
        <v>1061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1489</v>
      </c>
      <c r="B183" s="143" t="s">
        <v>1490</v>
      </c>
      <c r="C183" s="143" t="s">
        <v>1491</v>
      </c>
      <c r="D183" s="143" t="s">
        <v>1060</v>
      </c>
      <c r="E183" s="143" t="s">
        <v>1061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1492</v>
      </c>
      <c r="B184" s="143" t="s">
        <v>1493</v>
      </c>
      <c r="C184" s="143" t="s">
        <v>1264</v>
      </c>
      <c r="D184" s="143" t="s">
        <v>1060</v>
      </c>
      <c r="E184" s="143" t="s">
        <v>1061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1494</v>
      </c>
      <c r="B185" s="143" t="s">
        <v>1495</v>
      </c>
      <c r="C185" s="143" t="s">
        <v>547</v>
      </c>
      <c r="D185" s="143" t="s">
        <v>1060</v>
      </c>
      <c r="E185" s="143" t="s">
        <v>1061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1494</v>
      </c>
      <c r="B186" s="143" t="s">
        <v>1495</v>
      </c>
      <c r="C186" s="143" t="s">
        <v>547</v>
      </c>
      <c r="D186" s="143" t="s">
        <v>1060</v>
      </c>
      <c r="E186" s="143" t="s">
        <v>1167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1496</v>
      </c>
      <c r="B187" s="143" t="s">
        <v>1497</v>
      </c>
      <c r="C187" s="143" t="s">
        <v>1498</v>
      </c>
      <c r="D187" s="143" t="s">
        <v>1060</v>
      </c>
      <c r="E187" s="143" t="s">
        <v>1061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1499</v>
      </c>
      <c r="B188" s="143" t="s">
        <v>1500</v>
      </c>
      <c r="C188" s="143" t="s">
        <v>97</v>
      </c>
      <c r="D188" s="143" t="s">
        <v>1060</v>
      </c>
      <c r="E188" s="143" t="s">
        <v>1061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3089</v>
      </c>
      <c r="B189" s="143" t="s">
        <v>3090</v>
      </c>
      <c r="C189" s="143" t="s">
        <v>582</v>
      </c>
      <c r="D189" s="143" t="s">
        <v>1060</v>
      </c>
      <c r="E189" s="143" t="s">
        <v>1061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1501</v>
      </c>
      <c r="B190" s="143" t="s">
        <v>1502</v>
      </c>
      <c r="C190" s="143" t="s">
        <v>484</v>
      </c>
      <c r="D190" s="143" t="s">
        <v>1060</v>
      </c>
      <c r="E190" s="143" t="s">
        <v>1061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1503</v>
      </c>
      <c r="B191" s="143" t="s">
        <v>1504</v>
      </c>
      <c r="C191" s="143" t="s">
        <v>1505</v>
      </c>
      <c r="D191" s="143" t="s">
        <v>1060</v>
      </c>
      <c r="E191" s="143" t="s">
        <v>1061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1506</v>
      </c>
      <c r="B192" s="143" t="s">
        <v>1507</v>
      </c>
      <c r="C192" s="143" t="s">
        <v>142</v>
      </c>
      <c r="D192" s="143" t="s">
        <v>1060</v>
      </c>
      <c r="E192" s="143" t="s">
        <v>1061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1508</v>
      </c>
      <c r="B193" s="143" t="s">
        <v>1509</v>
      </c>
      <c r="C193" s="143" t="s">
        <v>157</v>
      </c>
      <c r="D193" s="143" t="s">
        <v>1060</v>
      </c>
      <c r="E193" s="143" t="s">
        <v>1061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1510</v>
      </c>
      <c r="B194" s="143" t="s">
        <v>1511</v>
      </c>
      <c r="C194" s="143" t="s">
        <v>993</v>
      </c>
      <c r="D194" s="143" t="s">
        <v>1060</v>
      </c>
      <c r="E194" s="143" t="s">
        <v>1061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1512</v>
      </c>
      <c r="B195" s="143" t="s">
        <v>1513</v>
      </c>
      <c r="C195" s="143" t="s">
        <v>1313</v>
      </c>
      <c r="D195" s="143" t="s">
        <v>1060</v>
      </c>
      <c r="E195" s="143" t="s">
        <v>1061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1514</v>
      </c>
      <c r="B196" s="143" t="s">
        <v>1515</v>
      </c>
      <c r="C196" s="143" t="s">
        <v>633</v>
      </c>
      <c r="D196" s="143" t="s">
        <v>1060</v>
      </c>
      <c r="E196" s="143" t="s">
        <v>1061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1516</v>
      </c>
      <c r="B197" s="143" t="s">
        <v>1517</v>
      </c>
      <c r="C197" s="143" t="s">
        <v>1518</v>
      </c>
      <c r="D197" s="143" t="s">
        <v>1060</v>
      </c>
      <c r="E197" s="143" t="s">
        <v>1061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1519</v>
      </c>
      <c r="B198" s="143" t="s">
        <v>1520</v>
      </c>
      <c r="C198" s="143" t="s">
        <v>415</v>
      </c>
      <c r="D198" s="143" t="s">
        <v>1060</v>
      </c>
      <c r="E198" s="143" t="s">
        <v>1061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1521</v>
      </c>
      <c r="B199" s="143" t="s">
        <v>1522</v>
      </c>
      <c r="C199" s="143" t="s">
        <v>1523</v>
      </c>
      <c r="D199" s="143" t="s">
        <v>1060</v>
      </c>
      <c r="E199" s="143" t="s">
        <v>1061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1524</v>
      </c>
      <c r="B200" s="143" t="s">
        <v>1525</v>
      </c>
      <c r="C200" s="143" t="s">
        <v>1526</v>
      </c>
      <c r="D200" s="143" t="s">
        <v>1060</v>
      </c>
      <c r="E200" s="143" t="s">
        <v>1061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1527</v>
      </c>
      <c r="B201" s="143" t="s">
        <v>1528</v>
      </c>
      <c r="C201" s="143" t="s">
        <v>1529</v>
      </c>
      <c r="D201" s="143" t="s">
        <v>1060</v>
      </c>
      <c r="E201" s="143" t="s">
        <v>1061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1530</v>
      </c>
      <c r="B202" s="143" t="s">
        <v>1531</v>
      </c>
      <c r="C202" s="143" t="s">
        <v>724</v>
      </c>
      <c r="D202" s="143" t="s">
        <v>1060</v>
      </c>
      <c r="E202" s="143" t="s">
        <v>1061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1530</v>
      </c>
      <c r="B203" s="143" t="s">
        <v>1531</v>
      </c>
      <c r="C203" s="143" t="s">
        <v>724</v>
      </c>
      <c r="D203" s="143" t="s">
        <v>1060</v>
      </c>
      <c r="E203" s="143" t="s">
        <v>1167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1532</v>
      </c>
      <c r="B204" s="143" t="s">
        <v>1533</v>
      </c>
      <c r="C204" s="143" t="s">
        <v>103</v>
      </c>
      <c r="D204" s="143" t="s">
        <v>1060</v>
      </c>
      <c r="E204" s="143" t="s">
        <v>1061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1534</v>
      </c>
      <c r="B205" s="143" t="s">
        <v>1535</v>
      </c>
      <c r="C205" s="143" t="s">
        <v>1536</v>
      </c>
      <c r="D205" s="143" t="s">
        <v>1060</v>
      </c>
      <c r="E205" s="143" t="s">
        <v>1061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3091</v>
      </c>
      <c r="B206" s="143" t="s">
        <v>3092</v>
      </c>
      <c r="C206" s="143" t="s">
        <v>487</v>
      </c>
      <c r="D206" s="143" t="s">
        <v>1060</v>
      </c>
      <c r="E206" s="143" t="s">
        <v>1061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1537</v>
      </c>
      <c r="B207" s="143" t="s">
        <v>1538</v>
      </c>
      <c r="C207" s="143" t="s">
        <v>1539</v>
      </c>
      <c r="D207" s="143" t="s">
        <v>1060</v>
      </c>
      <c r="E207" s="143" t="s">
        <v>1061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1540</v>
      </c>
      <c r="B208" s="143" t="s">
        <v>1541</v>
      </c>
      <c r="C208" s="143" t="s">
        <v>69</v>
      </c>
      <c r="D208" s="143" t="s">
        <v>1060</v>
      </c>
      <c r="E208" s="143" t="s">
        <v>1061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1542</v>
      </c>
      <c r="B209" s="143" t="s">
        <v>1543</v>
      </c>
      <c r="C209" s="143" t="s">
        <v>808</v>
      </c>
      <c r="D209" s="143" t="s">
        <v>1060</v>
      </c>
      <c r="E209" s="143" t="s">
        <v>1061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1544</v>
      </c>
      <c r="B210" s="143" t="s">
        <v>1545</v>
      </c>
      <c r="C210" s="143" t="s">
        <v>184</v>
      </c>
      <c r="D210" s="143" t="s">
        <v>1060</v>
      </c>
      <c r="E210" s="143" t="s">
        <v>1061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1546</v>
      </c>
      <c r="B211" s="143" t="s">
        <v>1547</v>
      </c>
      <c r="C211" s="143" t="s">
        <v>968</v>
      </c>
      <c r="D211" s="143" t="s">
        <v>1060</v>
      </c>
      <c r="E211" s="143" t="s">
        <v>1061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1548</v>
      </c>
      <c r="B212" s="143" t="s">
        <v>1549</v>
      </c>
      <c r="C212" s="143" t="s">
        <v>1550</v>
      </c>
      <c r="D212" s="143" t="s">
        <v>1060</v>
      </c>
      <c r="E212" s="143" t="s">
        <v>1061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1551</v>
      </c>
      <c r="B213" s="143" t="s">
        <v>1552</v>
      </c>
      <c r="C213" s="143" t="s">
        <v>1553</v>
      </c>
      <c r="D213" s="143" t="s">
        <v>1060</v>
      </c>
      <c r="E213" s="143" t="s">
        <v>1061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1554</v>
      </c>
      <c r="B214" s="143" t="s">
        <v>1555</v>
      </c>
      <c r="C214" s="143" t="s">
        <v>1556</v>
      </c>
      <c r="D214" s="143" t="s">
        <v>1060</v>
      </c>
      <c r="E214" s="143" t="s">
        <v>1061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1073</v>
      </c>
      <c r="B215" s="143" t="s">
        <v>1074</v>
      </c>
      <c r="C215" s="143" t="s">
        <v>389</v>
      </c>
      <c r="D215" s="143" t="s">
        <v>1060</v>
      </c>
      <c r="E215" s="143" t="s">
        <v>1061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1557</v>
      </c>
      <c r="B216" s="143" t="s">
        <v>1558</v>
      </c>
      <c r="C216" s="143" t="s">
        <v>114</v>
      </c>
      <c r="D216" s="143" t="s">
        <v>1060</v>
      </c>
      <c r="E216" s="143" t="s">
        <v>1061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1559</v>
      </c>
      <c r="B217" s="143" t="s">
        <v>1560</v>
      </c>
      <c r="C217" s="143" t="s">
        <v>1561</v>
      </c>
      <c r="D217" s="143" t="s">
        <v>1060</v>
      </c>
      <c r="E217" s="143" t="s">
        <v>1061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1562</v>
      </c>
      <c r="B218" s="143" t="s">
        <v>1563</v>
      </c>
      <c r="C218" s="143" t="s">
        <v>1564</v>
      </c>
      <c r="D218" s="143" t="s">
        <v>1060</v>
      </c>
      <c r="E218" s="143" t="s">
        <v>1061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1565</v>
      </c>
      <c r="B219" s="143" t="s">
        <v>1566</v>
      </c>
      <c r="C219" s="143" t="s">
        <v>1567</v>
      </c>
      <c r="D219" s="143" t="s">
        <v>1060</v>
      </c>
      <c r="E219" s="143" t="s">
        <v>1061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1568</v>
      </c>
      <c r="B220" s="143" t="s">
        <v>1569</v>
      </c>
      <c r="C220" s="143" t="s">
        <v>1570</v>
      </c>
      <c r="D220" s="143" t="s">
        <v>1060</v>
      </c>
      <c r="E220" s="143" t="s">
        <v>1061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1571</v>
      </c>
      <c r="B221" s="143" t="s">
        <v>1572</v>
      </c>
      <c r="C221" s="143" t="s">
        <v>1573</v>
      </c>
      <c r="D221" s="143" t="s">
        <v>1060</v>
      </c>
      <c r="E221" s="143" t="s">
        <v>1061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1574</v>
      </c>
      <c r="B222" s="143" t="s">
        <v>1575</v>
      </c>
      <c r="C222" s="143" t="s">
        <v>846</v>
      </c>
      <c r="D222" s="143" t="s">
        <v>1060</v>
      </c>
      <c r="E222" s="143" t="s">
        <v>1061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1084</v>
      </c>
      <c r="B223" s="143" t="s">
        <v>1085</v>
      </c>
      <c r="C223" s="143" t="s">
        <v>393</v>
      </c>
      <c r="D223" s="143" t="s">
        <v>1060</v>
      </c>
      <c r="E223" s="143" t="s">
        <v>1061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1576</v>
      </c>
      <c r="B224" s="143" t="s">
        <v>1577</v>
      </c>
      <c r="C224" s="143" t="s">
        <v>1578</v>
      </c>
      <c r="D224" s="143" t="s">
        <v>1060</v>
      </c>
      <c r="E224" s="143" t="s">
        <v>1061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1579</v>
      </c>
      <c r="B225" s="143" t="s">
        <v>1580</v>
      </c>
      <c r="C225" s="143" t="s">
        <v>1581</v>
      </c>
      <c r="D225" s="143" t="s">
        <v>1060</v>
      </c>
      <c r="E225" s="143" t="s">
        <v>1061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1582</v>
      </c>
      <c r="B226" s="143" t="s">
        <v>1583</v>
      </c>
      <c r="C226" s="143" t="s">
        <v>520</v>
      </c>
      <c r="D226" s="143" t="s">
        <v>1060</v>
      </c>
      <c r="E226" s="143" t="s">
        <v>1061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1584</v>
      </c>
      <c r="B227" s="143" t="s">
        <v>1585</v>
      </c>
      <c r="C227" s="143" t="s">
        <v>1586</v>
      </c>
      <c r="D227" s="143" t="s">
        <v>1060</v>
      </c>
      <c r="E227" s="143" t="s">
        <v>1061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1587</v>
      </c>
      <c r="B228" s="143" t="s">
        <v>1588</v>
      </c>
      <c r="C228" s="143" t="s">
        <v>441</v>
      </c>
      <c r="D228" s="143" t="s">
        <v>1060</v>
      </c>
      <c r="E228" s="143" t="s">
        <v>1061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1589</v>
      </c>
      <c r="B229" s="143" t="s">
        <v>1590</v>
      </c>
      <c r="C229" s="143" t="s">
        <v>1591</v>
      </c>
      <c r="D229" s="143" t="s">
        <v>1060</v>
      </c>
      <c r="E229" s="143" t="s">
        <v>1061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1592</v>
      </c>
      <c r="B230" s="143" t="s">
        <v>1593</v>
      </c>
      <c r="C230" s="143" t="s">
        <v>1594</v>
      </c>
      <c r="D230" s="143" t="s">
        <v>1060</v>
      </c>
      <c r="E230" s="143" t="s">
        <v>1061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1595</v>
      </c>
      <c r="B231" s="143" t="s">
        <v>1596</v>
      </c>
      <c r="C231" s="143" t="s">
        <v>1597</v>
      </c>
      <c r="D231" s="143" t="s">
        <v>1060</v>
      </c>
      <c r="E231" s="143" t="s">
        <v>1061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1598</v>
      </c>
      <c r="B232" s="143" t="s">
        <v>1599</v>
      </c>
      <c r="C232" s="143" t="s">
        <v>1600</v>
      </c>
      <c r="D232" s="143" t="s">
        <v>1060</v>
      </c>
      <c r="E232" s="143" t="s">
        <v>1061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1601</v>
      </c>
      <c r="B233" s="143" t="s">
        <v>1602</v>
      </c>
      <c r="C233" s="143" t="s">
        <v>1603</v>
      </c>
      <c r="D233" s="143" t="s">
        <v>1060</v>
      </c>
      <c r="E233" s="143" t="s">
        <v>1061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1604</v>
      </c>
      <c r="B234" s="143" t="s">
        <v>1605</v>
      </c>
      <c r="C234" s="143" t="s">
        <v>1606</v>
      </c>
      <c r="D234" s="143" t="s">
        <v>1060</v>
      </c>
      <c r="E234" s="143" t="s">
        <v>1061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1607</v>
      </c>
      <c r="B235" s="143" t="s">
        <v>1608</v>
      </c>
      <c r="C235" s="143" t="s">
        <v>1609</v>
      </c>
      <c r="D235" s="143" t="s">
        <v>1060</v>
      </c>
      <c r="E235" s="143" t="s">
        <v>1061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1610</v>
      </c>
      <c r="B236" s="143" t="s">
        <v>1611</v>
      </c>
      <c r="C236" s="143" t="s">
        <v>129</v>
      </c>
      <c r="D236" s="143" t="s">
        <v>1060</v>
      </c>
      <c r="E236" s="143" t="s">
        <v>1061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1615</v>
      </c>
      <c r="B237" s="143" t="s">
        <v>1616</v>
      </c>
      <c r="C237" s="143" t="s">
        <v>1617</v>
      </c>
      <c r="D237" s="143" t="s">
        <v>1060</v>
      </c>
      <c r="E237" s="143" t="s">
        <v>1061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1618</v>
      </c>
      <c r="B238" s="143" t="s">
        <v>1619</v>
      </c>
      <c r="C238" s="143" t="s">
        <v>648</v>
      </c>
      <c r="D238" s="143" t="s">
        <v>1060</v>
      </c>
      <c r="E238" s="143" t="s">
        <v>1061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1620</v>
      </c>
      <c r="B239" s="143" t="s">
        <v>1621</v>
      </c>
      <c r="C239" s="143" t="s">
        <v>433</v>
      </c>
      <c r="D239" s="143" t="s">
        <v>1060</v>
      </c>
      <c r="E239" s="143" t="s">
        <v>1061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1622</v>
      </c>
      <c r="B240" s="143" t="s">
        <v>1623</v>
      </c>
      <c r="C240" s="143" t="s">
        <v>170</v>
      </c>
      <c r="D240" s="143" t="s">
        <v>1060</v>
      </c>
      <c r="E240" s="143" t="s">
        <v>1061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1624</v>
      </c>
      <c r="B241" s="143" t="s">
        <v>1625</v>
      </c>
      <c r="C241" s="143" t="s">
        <v>1626</v>
      </c>
      <c r="D241" s="143" t="s">
        <v>1060</v>
      </c>
      <c r="E241" s="143" t="s">
        <v>1061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1627</v>
      </c>
      <c r="B242" s="143" t="s">
        <v>1628</v>
      </c>
      <c r="C242" s="143" t="s">
        <v>1629</v>
      </c>
      <c r="D242" s="143" t="s">
        <v>1060</v>
      </c>
      <c r="E242" s="143" t="s">
        <v>1061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1630</v>
      </c>
      <c r="B243" s="143" t="s">
        <v>1631</v>
      </c>
      <c r="C243" s="143" t="s">
        <v>1632</v>
      </c>
      <c r="D243" s="143" t="s">
        <v>1060</v>
      </c>
      <c r="E243" s="143" t="s">
        <v>1061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1633</v>
      </c>
      <c r="B244" s="143" t="s">
        <v>1634</v>
      </c>
      <c r="C244" s="143" t="s">
        <v>430</v>
      </c>
      <c r="D244" s="143" t="s">
        <v>1060</v>
      </c>
      <c r="E244" s="143" t="s">
        <v>1061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1633</v>
      </c>
      <c r="B245" s="143" t="s">
        <v>1634</v>
      </c>
      <c r="C245" s="143" t="s">
        <v>430</v>
      </c>
      <c r="D245" s="143" t="s">
        <v>1060</v>
      </c>
      <c r="E245" s="143" t="s">
        <v>1167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1635</v>
      </c>
      <c r="B246" s="143" t="s">
        <v>1636</v>
      </c>
      <c r="C246" s="143" t="s">
        <v>1637</v>
      </c>
      <c r="D246" s="143" t="s">
        <v>1060</v>
      </c>
      <c r="E246" s="143" t="s">
        <v>1061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1638</v>
      </c>
      <c r="B247" s="143" t="s">
        <v>1639</v>
      </c>
      <c r="C247" s="143" t="s">
        <v>1011</v>
      </c>
      <c r="D247" s="143" t="s">
        <v>1060</v>
      </c>
      <c r="E247" s="143" t="s">
        <v>1061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1640</v>
      </c>
      <c r="B248" s="143" t="s">
        <v>1641</v>
      </c>
      <c r="C248" s="143" t="s">
        <v>592</v>
      </c>
      <c r="D248" s="143" t="s">
        <v>1060</v>
      </c>
      <c r="E248" s="143" t="s">
        <v>1061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1642</v>
      </c>
      <c r="B249" s="143" t="s">
        <v>1643</v>
      </c>
      <c r="C249" s="143" t="s">
        <v>1644</v>
      </c>
      <c r="D249" s="143" t="s">
        <v>1060</v>
      </c>
      <c r="E249" s="143" t="s">
        <v>1061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1645</v>
      </c>
      <c r="B250" s="143" t="s">
        <v>1646</v>
      </c>
      <c r="C250" s="143" t="s">
        <v>1647</v>
      </c>
      <c r="D250" s="143" t="s">
        <v>1060</v>
      </c>
      <c r="E250" s="143" t="s">
        <v>1061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1648</v>
      </c>
      <c r="B251" s="143" t="s">
        <v>1649</v>
      </c>
      <c r="C251" s="143" t="s">
        <v>1650</v>
      </c>
      <c r="D251" s="143" t="s">
        <v>1060</v>
      </c>
      <c r="E251" s="143" t="s">
        <v>1061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1651</v>
      </c>
      <c r="B252" s="143" t="s">
        <v>1652</v>
      </c>
      <c r="C252" s="143" t="s">
        <v>1653</v>
      </c>
      <c r="D252" s="143" t="s">
        <v>1060</v>
      </c>
      <c r="E252" s="143" t="s">
        <v>1061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1654</v>
      </c>
      <c r="B253" s="143" t="s">
        <v>1655</v>
      </c>
      <c r="C253" s="143" t="s">
        <v>1656</v>
      </c>
      <c r="D253" s="143" t="s">
        <v>1060</v>
      </c>
      <c r="E253" s="143" t="s">
        <v>1061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1657</v>
      </c>
      <c r="B254" s="143" t="s">
        <v>1658</v>
      </c>
      <c r="C254" s="143" t="s">
        <v>1659</v>
      </c>
      <c r="D254" s="143" t="s">
        <v>1060</v>
      </c>
      <c r="E254" s="143" t="s">
        <v>1061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1660</v>
      </c>
      <c r="B255" s="143" t="s">
        <v>1661</v>
      </c>
      <c r="C255" s="143" t="s">
        <v>184</v>
      </c>
      <c r="D255" s="143" t="s">
        <v>1060</v>
      </c>
      <c r="E255" s="143" t="s">
        <v>1061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1662</v>
      </c>
      <c r="B256" s="143" t="s">
        <v>1663</v>
      </c>
      <c r="C256" s="143" t="s">
        <v>1664</v>
      </c>
      <c r="D256" s="143" t="s">
        <v>1060</v>
      </c>
      <c r="E256" s="143" t="s">
        <v>1061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1665</v>
      </c>
      <c r="B257" s="143" t="s">
        <v>1666</v>
      </c>
      <c r="C257" s="143" t="s">
        <v>952</v>
      </c>
      <c r="D257" s="143" t="s">
        <v>1060</v>
      </c>
      <c r="E257" s="143" t="s">
        <v>1061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1667</v>
      </c>
      <c r="B258" s="143" t="s">
        <v>1668</v>
      </c>
      <c r="C258" s="143" t="s">
        <v>1669</v>
      </c>
      <c r="D258" s="143" t="s">
        <v>1060</v>
      </c>
      <c r="E258" s="143" t="s">
        <v>1061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1670</v>
      </c>
      <c r="B259" s="143" t="s">
        <v>1671</v>
      </c>
      <c r="C259" s="143" t="s">
        <v>983</v>
      </c>
      <c r="D259" s="143" t="s">
        <v>1060</v>
      </c>
      <c r="E259" s="143" t="s">
        <v>1061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1672</v>
      </c>
      <c r="B260" s="143" t="s">
        <v>1673</v>
      </c>
      <c r="C260" s="143" t="s">
        <v>1674</v>
      </c>
      <c r="D260" s="143" t="s">
        <v>1060</v>
      </c>
      <c r="E260" s="143" t="s">
        <v>1061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1675</v>
      </c>
      <c r="B261" s="143" t="s">
        <v>1676</v>
      </c>
      <c r="C261" s="143" t="s">
        <v>666</v>
      </c>
      <c r="D261" s="143" t="s">
        <v>1060</v>
      </c>
      <c r="E261" s="143" t="s">
        <v>1061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1677</v>
      </c>
      <c r="B262" s="143" t="s">
        <v>1678</v>
      </c>
      <c r="C262" s="143" t="s">
        <v>1679</v>
      </c>
      <c r="D262" s="143" t="s">
        <v>1060</v>
      </c>
      <c r="E262" s="143" t="s">
        <v>1061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1680</v>
      </c>
      <c r="B263" s="143" t="s">
        <v>1681</v>
      </c>
      <c r="C263" s="143" t="s">
        <v>78</v>
      </c>
      <c r="D263" s="143" t="s">
        <v>1060</v>
      </c>
      <c r="E263" s="143" t="s">
        <v>1061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1682</v>
      </c>
      <c r="B264" s="143" t="s">
        <v>1683</v>
      </c>
      <c r="C264" s="143" t="s">
        <v>1684</v>
      </c>
      <c r="D264" s="143" t="s">
        <v>1060</v>
      </c>
      <c r="E264" s="143" t="s">
        <v>1061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1685</v>
      </c>
      <c r="B265" s="143" t="s">
        <v>1686</v>
      </c>
      <c r="C265" s="143" t="s">
        <v>1687</v>
      </c>
      <c r="D265" s="143" t="s">
        <v>1060</v>
      </c>
      <c r="E265" s="143" t="s">
        <v>1061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1691</v>
      </c>
      <c r="B266" s="143" t="s">
        <v>1692</v>
      </c>
      <c r="C266" s="143" t="s">
        <v>1693</v>
      </c>
      <c r="D266" s="143" t="s">
        <v>1060</v>
      </c>
      <c r="E266" s="143" t="s">
        <v>1061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1691</v>
      </c>
      <c r="B267" s="143" t="s">
        <v>1692</v>
      </c>
      <c r="C267" s="143" t="s">
        <v>1693</v>
      </c>
      <c r="D267" s="143" t="s">
        <v>1060</v>
      </c>
      <c r="E267" s="143" t="s">
        <v>1167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1694</v>
      </c>
      <c r="B268" s="143" t="s">
        <v>1695</v>
      </c>
      <c r="C268" s="143" t="s">
        <v>679</v>
      </c>
      <c r="D268" s="143" t="s">
        <v>1060</v>
      </c>
      <c r="E268" s="143" t="s">
        <v>1061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1696</v>
      </c>
      <c r="B269" s="143" t="s">
        <v>1697</v>
      </c>
      <c r="C269" s="143" t="s">
        <v>1698</v>
      </c>
      <c r="D269" s="143" t="s">
        <v>1060</v>
      </c>
      <c r="E269" s="143" t="s">
        <v>1061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1699</v>
      </c>
      <c r="B270" s="143" t="s">
        <v>1700</v>
      </c>
      <c r="C270" s="143" t="s">
        <v>1701</v>
      </c>
      <c r="D270" s="143" t="s">
        <v>1060</v>
      </c>
      <c r="E270" s="143" t="s">
        <v>1061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1705</v>
      </c>
      <c r="B271" s="143" t="s">
        <v>1706</v>
      </c>
      <c r="C271" s="143" t="s">
        <v>412</v>
      </c>
      <c r="D271" s="143" t="s">
        <v>1060</v>
      </c>
      <c r="E271" s="143" t="s">
        <v>1061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1707</v>
      </c>
      <c r="B272" s="143" t="s">
        <v>1708</v>
      </c>
      <c r="C272" s="143" t="s">
        <v>899</v>
      </c>
      <c r="D272" s="143" t="s">
        <v>1060</v>
      </c>
      <c r="E272" s="143" t="s">
        <v>1061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1709</v>
      </c>
      <c r="B273" s="143" t="s">
        <v>1710</v>
      </c>
      <c r="C273" s="143" t="s">
        <v>1711</v>
      </c>
      <c r="D273" s="143" t="s">
        <v>1060</v>
      </c>
      <c r="E273" s="143" t="s">
        <v>1061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1712</v>
      </c>
      <c r="B274" s="143" t="s">
        <v>1713</v>
      </c>
      <c r="C274" s="143" t="s">
        <v>1714</v>
      </c>
      <c r="D274" s="143" t="s">
        <v>1060</v>
      </c>
      <c r="E274" s="143" t="s">
        <v>1061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1715</v>
      </c>
      <c r="B275" s="143" t="s">
        <v>1716</v>
      </c>
      <c r="C275" s="143" t="s">
        <v>1717</v>
      </c>
      <c r="D275" s="143" t="s">
        <v>1060</v>
      </c>
      <c r="E275" s="143" t="s">
        <v>1061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1718</v>
      </c>
      <c r="B276" s="143" t="s">
        <v>1719</v>
      </c>
      <c r="C276" s="143" t="s">
        <v>711</v>
      </c>
      <c r="D276" s="143" t="s">
        <v>1060</v>
      </c>
      <c r="E276" s="143" t="s">
        <v>1061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1720</v>
      </c>
      <c r="B277" s="143" t="s">
        <v>1721</v>
      </c>
      <c r="C277" s="143" t="s">
        <v>1701</v>
      </c>
      <c r="D277" s="143" t="s">
        <v>1060</v>
      </c>
      <c r="E277" s="143" t="s">
        <v>1061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1722</v>
      </c>
      <c r="B278" s="143" t="s">
        <v>1723</v>
      </c>
      <c r="C278" s="143" t="s">
        <v>1724</v>
      </c>
      <c r="D278" s="143" t="s">
        <v>1060</v>
      </c>
      <c r="E278" s="143" t="s">
        <v>1061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1725</v>
      </c>
      <c r="B279" s="143" t="s">
        <v>1726</v>
      </c>
      <c r="C279" s="143" t="s">
        <v>1727</v>
      </c>
      <c r="D279" s="143" t="s">
        <v>1060</v>
      </c>
      <c r="E279" s="143" t="s">
        <v>1061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1728</v>
      </c>
      <c r="B280" s="143" t="s">
        <v>1729</v>
      </c>
      <c r="C280" s="143" t="s">
        <v>1730</v>
      </c>
      <c r="D280" s="143" t="s">
        <v>1060</v>
      </c>
      <c r="E280" s="143" t="s">
        <v>1061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3093</v>
      </c>
      <c r="B281" s="143" t="s">
        <v>3094</v>
      </c>
      <c r="C281" s="143" t="s">
        <v>3095</v>
      </c>
      <c r="D281" s="143" t="s">
        <v>1060</v>
      </c>
      <c r="E281" s="143" t="s">
        <v>1061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1731</v>
      </c>
      <c r="B282" s="143" t="s">
        <v>1732</v>
      </c>
      <c r="C282" s="143" t="s">
        <v>1733</v>
      </c>
      <c r="D282" s="143" t="s">
        <v>1060</v>
      </c>
      <c r="E282" s="143" t="s">
        <v>1061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1734</v>
      </c>
      <c r="B283" s="143" t="s">
        <v>1735</v>
      </c>
      <c r="C283" s="143" t="s">
        <v>1736</v>
      </c>
      <c r="D283" s="143" t="s">
        <v>1060</v>
      </c>
      <c r="E283" s="143" t="s">
        <v>1061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1737</v>
      </c>
      <c r="B284" s="143" t="s">
        <v>1738</v>
      </c>
      <c r="C284" s="143" t="s">
        <v>1739</v>
      </c>
      <c r="D284" s="143" t="s">
        <v>1060</v>
      </c>
      <c r="E284" s="143" t="s">
        <v>1061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1740</v>
      </c>
      <c r="B285" s="143" t="s">
        <v>1741</v>
      </c>
      <c r="C285" s="143" t="s">
        <v>806</v>
      </c>
      <c r="D285" s="143" t="s">
        <v>1060</v>
      </c>
      <c r="E285" s="143" t="s">
        <v>1061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1742</v>
      </c>
      <c r="B286" s="143" t="s">
        <v>1743</v>
      </c>
      <c r="C286" s="143" t="s">
        <v>1744</v>
      </c>
      <c r="D286" s="143" t="s">
        <v>1060</v>
      </c>
      <c r="E286" s="143" t="s">
        <v>1061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1745</v>
      </c>
      <c r="B287" s="143" t="s">
        <v>1746</v>
      </c>
      <c r="C287" s="143" t="s">
        <v>1747</v>
      </c>
      <c r="D287" s="143" t="s">
        <v>1060</v>
      </c>
      <c r="E287" s="143" t="s">
        <v>1061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1748</v>
      </c>
      <c r="B288" s="143" t="s">
        <v>1749</v>
      </c>
      <c r="C288" s="143" t="s">
        <v>1750</v>
      </c>
      <c r="D288" s="143" t="s">
        <v>1060</v>
      </c>
      <c r="E288" s="143" t="s">
        <v>1061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1751</v>
      </c>
      <c r="B289" s="143" t="s">
        <v>1752</v>
      </c>
      <c r="C289" s="143" t="s">
        <v>1753</v>
      </c>
      <c r="D289" s="143" t="s">
        <v>1060</v>
      </c>
      <c r="E289" s="143" t="s">
        <v>1061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1754</v>
      </c>
      <c r="B290" s="143" t="s">
        <v>1755</v>
      </c>
      <c r="C290" s="143" t="s">
        <v>908</v>
      </c>
      <c r="D290" s="143" t="s">
        <v>1060</v>
      </c>
      <c r="E290" s="143" t="s">
        <v>1061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1756</v>
      </c>
      <c r="B291" s="143" t="s">
        <v>1757</v>
      </c>
      <c r="C291" s="143" t="s">
        <v>1758</v>
      </c>
      <c r="D291" s="143" t="s">
        <v>1060</v>
      </c>
      <c r="E291" s="143" t="s">
        <v>1061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1759</v>
      </c>
      <c r="B292" s="143" t="s">
        <v>1760</v>
      </c>
      <c r="C292" s="143" t="s">
        <v>1761</v>
      </c>
      <c r="D292" s="143" t="s">
        <v>1060</v>
      </c>
      <c r="E292" s="143" t="s">
        <v>1061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1762</v>
      </c>
      <c r="B293" s="143" t="s">
        <v>1763</v>
      </c>
      <c r="C293" s="143" t="s">
        <v>1764</v>
      </c>
      <c r="D293" s="143" t="s">
        <v>1060</v>
      </c>
      <c r="E293" s="143" t="s">
        <v>1061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1765</v>
      </c>
      <c r="B294" s="143" t="s">
        <v>1766</v>
      </c>
      <c r="C294" s="143" t="s">
        <v>754</v>
      </c>
      <c r="D294" s="143" t="s">
        <v>1060</v>
      </c>
      <c r="E294" s="143" t="s">
        <v>1061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1767</v>
      </c>
      <c r="B295" s="143" t="s">
        <v>1768</v>
      </c>
      <c r="C295" s="143" t="s">
        <v>531</v>
      </c>
      <c r="D295" s="143" t="s">
        <v>1060</v>
      </c>
      <c r="E295" s="143" t="s">
        <v>1061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1769</v>
      </c>
      <c r="B296" s="143" t="s">
        <v>1770</v>
      </c>
      <c r="C296" s="143" t="s">
        <v>1771</v>
      </c>
      <c r="D296" s="143" t="s">
        <v>1060</v>
      </c>
      <c r="E296" s="143" t="s">
        <v>1061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1772</v>
      </c>
      <c r="B297" s="143" t="s">
        <v>1773</v>
      </c>
      <c r="C297" s="143" t="s">
        <v>1774</v>
      </c>
      <c r="D297" s="143" t="s">
        <v>1060</v>
      </c>
      <c r="E297" s="143" t="s">
        <v>1061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1775</v>
      </c>
      <c r="B298" s="143" t="s">
        <v>1776</v>
      </c>
      <c r="C298" s="143" t="s">
        <v>597</v>
      </c>
      <c r="D298" s="143" t="s">
        <v>1060</v>
      </c>
      <c r="E298" s="143" t="s">
        <v>1061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1777</v>
      </c>
      <c r="B299" s="143" t="s">
        <v>1778</v>
      </c>
      <c r="C299" s="143" t="s">
        <v>637</v>
      </c>
      <c r="D299" s="143" t="s">
        <v>1060</v>
      </c>
      <c r="E299" s="143" t="s">
        <v>1061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1779</v>
      </c>
      <c r="B300" s="143" t="s">
        <v>1780</v>
      </c>
      <c r="C300" s="143" t="s">
        <v>1781</v>
      </c>
      <c r="D300" s="143" t="s">
        <v>1060</v>
      </c>
      <c r="E300" s="143" t="s">
        <v>1061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1782</v>
      </c>
      <c r="B301" s="143" t="s">
        <v>1783</v>
      </c>
      <c r="C301" s="143" t="s">
        <v>1784</v>
      </c>
      <c r="D301" s="143" t="s">
        <v>1060</v>
      </c>
      <c r="E301" s="143" t="s">
        <v>1061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1785</v>
      </c>
      <c r="B302" s="143" t="s">
        <v>1786</v>
      </c>
      <c r="C302" s="143" t="s">
        <v>1787</v>
      </c>
      <c r="D302" s="143" t="s">
        <v>1060</v>
      </c>
      <c r="E302" s="143" t="s">
        <v>1061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1788</v>
      </c>
      <c r="B303" s="143" t="s">
        <v>1789</v>
      </c>
      <c r="C303" s="143" t="s">
        <v>1790</v>
      </c>
      <c r="D303" s="143" t="s">
        <v>1060</v>
      </c>
      <c r="E303" s="143" t="s">
        <v>1061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1791</v>
      </c>
      <c r="B304" s="143" t="s">
        <v>1792</v>
      </c>
      <c r="C304" s="143" t="s">
        <v>146</v>
      </c>
      <c r="D304" s="143" t="s">
        <v>1060</v>
      </c>
      <c r="E304" s="143" t="s">
        <v>1061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1793</v>
      </c>
      <c r="B305" s="143" t="s">
        <v>1794</v>
      </c>
      <c r="C305" s="143" t="s">
        <v>877</v>
      </c>
      <c r="D305" s="143" t="s">
        <v>1060</v>
      </c>
      <c r="E305" s="143" t="s">
        <v>1061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3096</v>
      </c>
      <c r="B306" s="143" t="s">
        <v>3097</v>
      </c>
      <c r="C306" s="143" t="s">
        <v>1744</v>
      </c>
      <c r="D306" s="143" t="s">
        <v>1060</v>
      </c>
      <c r="E306" s="143" t="s">
        <v>1061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1795</v>
      </c>
      <c r="B307" s="143" t="s">
        <v>1796</v>
      </c>
      <c r="C307" s="143" t="s">
        <v>1797</v>
      </c>
      <c r="D307" s="143" t="s">
        <v>1060</v>
      </c>
      <c r="E307" s="143" t="s">
        <v>1061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1798</v>
      </c>
      <c r="B308" s="143" t="s">
        <v>1799</v>
      </c>
      <c r="C308" s="143" t="s">
        <v>1800</v>
      </c>
      <c r="D308" s="143" t="s">
        <v>1060</v>
      </c>
      <c r="E308" s="143" t="s">
        <v>1061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1801</v>
      </c>
      <c r="B309" s="143" t="s">
        <v>1802</v>
      </c>
      <c r="C309" s="143" t="s">
        <v>1803</v>
      </c>
      <c r="D309" s="143" t="s">
        <v>1060</v>
      </c>
      <c r="E309" s="143" t="s">
        <v>1061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1804</v>
      </c>
      <c r="B310" s="143" t="s">
        <v>1805</v>
      </c>
      <c r="C310" s="143" t="s">
        <v>1806</v>
      </c>
      <c r="D310" s="143" t="s">
        <v>1060</v>
      </c>
      <c r="E310" s="143" t="s">
        <v>1061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1809</v>
      </c>
      <c r="B311" s="143" t="s">
        <v>1810</v>
      </c>
      <c r="C311" s="143" t="s">
        <v>990</v>
      </c>
      <c r="D311" s="143" t="s">
        <v>1060</v>
      </c>
      <c r="E311" s="143" t="s">
        <v>1061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1811</v>
      </c>
      <c r="B312" s="143" t="s">
        <v>1812</v>
      </c>
      <c r="C312" s="143" t="s">
        <v>1813</v>
      </c>
      <c r="D312" s="143" t="s">
        <v>1060</v>
      </c>
      <c r="E312" s="143" t="s">
        <v>1061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1814</v>
      </c>
      <c r="B313" s="143" t="s">
        <v>1815</v>
      </c>
      <c r="C313" s="143" t="s">
        <v>90</v>
      </c>
      <c r="D313" s="143" t="s">
        <v>1060</v>
      </c>
      <c r="E313" s="143" t="s">
        <v>1061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1816</v>
      </c>
      <c r="B314" s="143" t="s">
        <v>1817</v>
      </c>
      <c r="C314" s="143" t="s">
        <v>1818</v>
      </c>
      <c r="D314" s="143" t="s">
        <v>1060</v>
      </c>
      <c r="E314" s="143" t="s">
        <v>1061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1819</v>
      </c>
      <c r="B315" s="143" t="s">
        <v>1820</v>
      </c>
      <c r="C315" s="143" t="s">
        <v>711</v>
      </c>
      <c r="D315" s="143" t="s">
        <v>1060</v>
      </c>
      <c r="E315" s="143" t="s">
        <v>1061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1821</v>
      </c>
      <c r="B316" s="143" t="s">
        <v>1822</v>
      </c>
      <c r="C316" s="143" t="s">
        <v>855</v>
      </c>
      <c r="D316" s="143" t="s">
        <v>1060</v>
      </c>
      <c r="E316" s="143" t="s">
        <v>1061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1823</v>
      </c>
      <c r="B317" s="143" t="s">
        <v>1824</v>
      </c>
      <c r="C317" s="143" t="s">
        <v>683</v>
      </c>
      <c r="D317" s="143" t="s">
        <v>1060</v>
      </c>
      <c r="E317" s="143" t="s">
        <v>1061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1825</v>
      </c>
      <c r="B318" s="143" t="s">
        <v>1826</v>
      </c>
      <c r="C318" s="143" t="s">
        <v>123</v>
      </c>
      <c r="D318" s="143" t="s">
        <v>1060</v>
      </c>
      <c r="E318" s="143" t="s">
        <v>1061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1829</v>
      </c>
      <c r="B319" s="143" t="s">
        <v>1830</v>
      </c>
      <c r="C319" s="143" t="s">
        <v>1831</v>
      </c>
      <c r="D319" s="143" t="s">
        <v>1060</v>
      </c>
      <c r="E319" s="143" t="s">
        <v>1061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1832</v>
      </c>
      <c r="B320" s="143" t="s">
        <v>1833</v>
      </c>
      <c r="C320" s="143" t="s">
        <v>1834</v>
      </c>
      <c r="D320" s="143" t="s">
        <v>1060</v>
      </c>
      <c r="E320" s="143" t="s">
        <v>1061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1835</v>
      </c>
      <c r="B321" s="143" t="s">
        <v>1836</v>
      </c>
      <c r="C321" s="143" t="s">
        <v>1711</v>
      </c>
      <c r="D321" s="143" t="s">
        <v>1060</v>
      </c>
      <c r="E321" s="143" t="s">
        <v>1061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1837</v>
      </c>
      <c r="B322" s="143" t="s">
        <v>1838</v>
      </c>
      <c r="C322" s="143" t="s">
        <v>1839</v>
      </c>
      <c r="D322" s="143" t="s">
        <v>1060</v>
      </c>
      <c r="E322" s="143" t="s">
        <v>1061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1840</v>
      </c>
      <c r="B323" s="143" t="s">
        <v>1841</v>
      </c>
      <c r="C323" s="143" t="s">
        <v>660</v>
      </c>
      <c r="D323" s="143" t="s">
        <v>1060</v>
      </c>
      <c r="E323" s="143" t="s">
        <v>1061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1842</v>
      </c>
      <c r="B324" s="143" t="s">
        <v>1843</v>
      </c>
      <c r="C324" s="143" t="s">
        <v>1844</v>
      </c>
      <c r="D324" s="143" t="s">
        <v>1060</v>
      </c>
      <c r="E324" s="143" t="s">
        <v>1061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1845</v>
      </c>
      <c r="B325" s="143" t="s">
        <v>1846</v>
      </c>
      <c r="C325" s="143" t="s">
        <v>1847</v>
      </c>
      <c r="D325" s="143" t="s">
        <v>1060</v>
      </c>
      <c r="E325" s="143" t="s">
        <v>1061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1848</v>
      </c>
      <c r="B326" s="143" t="s">
        <v>1849</v>
      </c>
      <c r="C326" s="143" t="s">
        <v>1850</v>
      </c>
      <c r="D326" s="143" t="s">
        <v>1060</v>
      </c>
      <c r="E326" s="143" t="s">
        <v>1061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1851</v>
      </c>
      <c r="B327" s="143" t="s">
        <v>1852</v>
      </c>
      <c r="C327" s="143" t="s">
        <v>267</v>
      </c>
      <c r="D327" s="143" t="s">
        <v>1060</v>
      </c>
      <c r="E327" s="143" t="s">
        <v>1061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1853</v>
      </c>
      <c r="B328" s="143" t="s">
        <v>1854</v>
      </c>
      <c r="C328" s="143" t="s">
        <v>589</v>
      </c>
      <c r="D328" s="143" t="s">
        <v>1060</v>
      </c>
      <c r="E328" s="143" t="s">
        <v>1061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1855</v>
      </c>
      <c r="B329" s="143" t="s">
        <v>1856</v>
      </c>
      <c r="C329" s="143" t="s">
        <v>1857</v>
      </c>
      <c r="D329" s="143" t="s">
        <v>1060</v>
      </c>
      <c r="E329" s="143" t="s">
        <v>1061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1858</v>
      </c>
      <c r="B330" s="143" t="s">
        <v>1859</v>
      </c>
      <c r="C330" s="143" t="s">
        <v>1860</v>
      </c>
      <c r="D330" s="143" t="s">
        <v>1060</v>
      </c>
      <c r="E330" s="143" t="s">
        <v>1061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1861</v>
      </c>
      <c r="B331" s="143" t="s">
        <v>1862</v>
      </c>
      <c r="C331" s="143" t="s">
        <v>356</v>
      </c>
      <c r="D331" s="143" t="s">
        <v>1060</v>
      </c>
      <c r="E331" s="143" t="s">
        <v>1061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1863</v>
      </c>
      <c r="B332" s="143" t="s">
        <v>1864</v>
      </c>
      <c r="C332" s="143" t="s">
        <v>1690</v>
      </c>
      <c r="D332" s="143" t="s">
        <v>1060</v>
      </c>
      <c r="E332" s="143" t="s">
        <v>1061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1865</v>
      </c>
      <c r="B333" s="143" t="s">
        <v>1866</v>
      </c>
      <c r="C333" s="143" t="s">
        <v>1867</v>
      </c>
      <c r="D333" s="143" t="s">
        <v>1060</v>
      </c>
      <c r="E333" s="143" t="s">
        <v>1061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1868</v>
      </c>
      <c r="B334" s="143" t="s">
        <v>1869</v>
      </c>
      <c r="C334" s="143" t="s">
        <v>1727</v>
      </c>
      <c r="D334" s="143" t="s">
        <v>1060</v>
      </c>
      <c r="E334" s="143" t="s">
        <v>1061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1870</v>
      </c>
      <c r="B335" s="143" t="s">
        <v>1871</v>
      </c>
      <c r="C335" s="143" t="s">
        <v>1701</v>
      </c>
      <c r="D335" s="143" t="s">
        <v>1060</v>
      </c>
      <c r="E335" s="143" t="s">
        <v>1061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1872</v>
      </c>
      <c r="B336" s="143" t="s">
        <v>1873</v>
      </c>
      <c r="C336" s="143" t="s">
        <v>514</v>
      </c>
      <c r="D336" s="143" t="s">
        <v>1060</v>
      </c>
      <c r="E336" s="143" t="s">
        <v>1061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1874</v>
      </c>
      <c r="B337" s="143" t="s">
        <v>1875</v>
      </c>
      <c r="C337" s="143" t="s">
        <v>238</v>
      </c>
      <c r="D337" s="143" t="s">
        <v>1060</v>
      </c>
      <c r="E337" s="143" t="s">
        <v>1061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1876</v>
      </c>
      <c r="B338" s="143" t="s">
        <v>1877</v>
      </c>
      <c r="C338" s="143" t="s">
        <v>1878</v>
      </c>
      <c r="D338" s="143" t="s">
        <v>1060</v>
      </c>
      <c r="E338" s="143" t="s">
        <v>1061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1879</v>
      </c>
      <c r="B339" s="143" t="s">
        <v>1880</v>
      </c>
      <c r="C339" s="143" t="s">
        <v>1881</v>
      </c>
      <c r="D339" s="143" t="s">
        <v>1060</v>
      </c>
      <c r="E339" s="143" t="s">
        <v>1061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1884</v>
      </c>
      <c r="B340" s="143" t="s">
        <v>1885</v>
      </c>
      <c r="C340" s="143" t="s">
        <v>940</v>
      </c>
      <c r="D340" s="143" t="s">
        <v>1060</v>
      </c>
      <c r="E340" s="143" t="s">
        <v>1061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1886</v>
      </c>
      <c r="B341" s="143" t="s">
        <v>1887</v>
      </c>
      <c r="C341" s="143" t="s">
        <v>1888</v>
      </c>
      <c r="D341" s="143" t="s">
        <v>1060</v>
      </c>
      <c r="E341" s="143" t="s">
        <v>1061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1889</v>
      </c>
      <c r="B342" s="143" t="s">
        <v>1890</v>
      </c>
      <c r="C342" s="143" t="s">
        <v>386</v>
      </c>
      <c r="D342" s="143" t="s">
        <v>1060</v>
      </c>
      <c r="E342" s="143" t="s">
        <v>1061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1891</v>
      </c>
      <c r="B343" s="143" t="s">
        <v>1892</v>
      </c>
      <c r="C343" s="143" t="s">
        <v>1893</v>
      </c>
      <c r="D343" s="143" t="s">
        <v>1060</v>
      </c>
      <c r="E343" s="143" t="s">
        <v>1061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1894</v>
      </c>
      <c r="B344" s="143" t="s">
        <v>1895</v>
      </c>
      <c r="C344" s="143" t="s">
        <v>702</v>
      </c>
      <c r="D344" s="143" t="s">
        <v>1060</v>
      </c>
      <c r="E344" s="143" t="s">
        <v>1061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1896</v>
      </c>
      <c r="B345" s="143" t="s">
        <v>1897</v>
      </c>
      <c r="C345" s="143" t="s">
        <v>1898</v>
      </c>
      <c r="D345" s="143" t="s">
        <v>1060</v>
      </c>
      <c r="E345" s="143" t="s">
        <v>1061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1899</v>
      </c>
      <c r="B346" s="143" t="s">
        <v>1900</v>
      </c>
      <c r="C346" s="143" t="s">
        <v>490</v>
      </c>
      <c r="D346" s="143" t="s">
        <v>1060</v>
      </c>
      <c r="E346" s="143" t="s">
        <v>1061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1901</v>
      </c>
      <c r="B347" s="143" t="s">
        <v>1902</v>
      </c>
      <c r="C347" s="143" t="s">
        <v>1903</v>
      </c>
      <c r="D347" s="143" t="s">
        <v>1060</v>
      </c>
      <c r="E347" s="143" t="s">
        <v>1061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1904</v>
      </c>
      <c r="B348" s="143" t="s">
        <v>1905</v>
      </c>
      <c r="C348" s="143" t="s">
        <v>1048</v>
      </c>
      <c r="D348" s="143" t="s">
        <v>1060</v>
      </c>
      <c r="E348" s="143" t="s">
        <v>1061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1906</v>
      </c>
      <c r="B349" s="143" t="s">
        <v>1907</v>
      </c>
      <c r="C349" s="143" t="s">
        <v>1908</v>
      </c>
      <c r="D349" s="143" t="s">
        <v>1060</v>
      </c>
      <c r="E349" s="143" t="s">
        <v>1061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1909</v>
      </c>
      <c r="B350" s="143" t="s">
        <v>1910</v>
      </c>
      <c r="C350" s="143" t="s">
        <v>1908</v>
      </c>
      <c r="D350" s="143" t="s">
        <v>1060</v>
      </c>
      <c r="E350" s="143" t="s">
        <v>1061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1911</v>
      </c>
      <c r="B351" s="143" t="s">
        <v>1912</v>
      </c>
      <c r="C351" s="143" t="s">
        <v>918</v>
      </c>
      <c r="D351" s="143" t="s">
        <v>1060</v>
      </c>
      <c r="E351" s="143" t="s">
        <v>1061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1913</v>
      </c>
      <c r="B352" s="143" t="s">
        <v>1914</v>
      </c>
      <c r="C352" s="143" t="s">
        <v>1915</v>
      </c>
      <c r="D352" s="143" t="s">
        <v>1060</v>
      </c>
      <c r="E352" s="143" t="s">
        <v>1061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1916</v>
      </c>
      <c r="B353" s="143" t="s">
        <v>1917</v>
      </c>
      <c r="C353" s="143" t="s">
        <v>348</v>
      </c>
      <c r="D353" s="143" t="s">
        <v>1060</v>
      </c>
      <c r="E353" s="143" t="s">
        <v>1061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1918</v>
      </c>
      <c r="B354" s="143" t="s">
        <v>1919</v>
      </c>
      <c r="C354" s="143" t="s">
        <v>1920</v>
      </c>
      <c r="D354" s="143" t="s">
        <v>1060</v>
      </c>
      <c r="E354" s="143" t="s">
        <v>1061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1921</v>
      </c>
      <c r="B355" s="143" t="s">
        <v>1922</v>
      </c>
      <c r="C355" s="143" t="s">
        <v>933</v>
      </c>
      <c r="D355" s="143" t="s">
        <v>1060</v>
      </c>
      <c r="E355" s="143" t="s">
        <v>1061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1921</v>
      </c>
      <c r="B356" s="143" t="s">
        <v>1922</v>
      </c>
      <c r="C356" s="143" t="s">
        <v>933</v>
      </c>
      <c r="D356" s="143" t="s">
        <v>1060</v>
      </c>
      <c r="E356" s="143" t="s">
        <v>1167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1923</v>
      </c>
      <c r="B357" s="143" t="s">
        <v>1924</v>
      </c>
      <c r="C357" s="143" t="s">
        <v>402</v>
      </c>
      <c r="D357" s="143" t="s">
        <v>1060</v>
      </c>
      <c r="E357" s="143" t="s">
        <v>1061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1925</v>
      </c>
      <c r="B358" s="143" t="s">
        <v>1926</v>
      </c>
      <c r="C358" s="143" t="s">
        <v>1927</v>
      </c>
      <c r="D358" s="143" t="s">
        <v>1060</v>
      </c>
      <c r="E358" s="143" t="s">
        <v>1061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1928</v>
      </c>
      <c r="B359" s="143" t="s">
        <v>1929</v>
      </c>
      <c r="C359" s="143" t="s">
        <v>849</v>
      </c>
      <c r="D359" s="143" t="s">
        <v>1060</v>
      </c>
      <c r="E359" s="143" t="s">
        <v>1061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1930</v>
      </c>
      <c r="B360" s="143" t="s">
        <v>1931</v>
      </c>
      <c r="C360" s="143" t="s">
        <v>450</v>
      </c>
      <c r="D360" s="143" t="s">
        <v>1060</v>
      </c>
      <c r="E360" s="143" t="s">
        <v>1061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1932</v>
      </c>
      <c r="B361" s="143" t="s">
        <v>1933</v>
      </c>
      <c r="C361" s="143" t="s">
        <v>573</v>
      </c>
      <c r="D361" s="143" t="s">
        <v>1060</v>
      </c>
      <c r="E361" s="143" t="s">
        <v>1061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1934</v>
      </c>
      <c r="B362" s="143" t="s">
        <v>1935</v>
      </c>
      <c r="C362" s="143" t="s">
        <v>1936</v>
      </c>
      <c r="D362" s="143" t="s">
        <v>1060</v>
      </c>
      <c r="E362" s="143" t="s">
        <v>1061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1937</v>
      </c>
      <c r="B363" s="143" t="s">
        <v>1938</v>
      </c>
      <c r="C363" s="143" t="s">
        <v>447</v>
      </c>
      <c r="D363" s="143" t="s">
        <v>1060</v>
      </c>
      <c r="E363" s="143" t="s">
        <v>1061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1937</v>
      </c>
      <c r="B364" s="143" t="s">
        <v>1938</v>
      </c>
      <c r="C364" s="143" t="s">
        <v>447</v>
      </c>
      <c r="D364" s="143" t="s">
        <v>1060</v>
      </c>
      <c r="E364" s="143" t="s">
        <v>1167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1939</v>
      </c>
      <c r="B365" s="143" t="s">
        <v>1940</v>
      </c>
      <c r="C365" s="143" t="s">
        <v>938</v>
      </c>
      <c r="D365" s="143" t="s">
        <v>1060</v>
      </c>
      <c r="E365" s="143" t="s">
        <v>1061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1941</v>
      </c>
      <c r="B366" s="143" t="s">
        <v>1942</v>
      </c>
      <c r="C366" s="143" t="s">
        <v>1943</v>
      </c>
      <c r="D366" s="143" t="s">
        <v>1060</v>
      </c>
      <c r="E366" s="143" t="s">
        <v>1061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1944</v>
      </c>
      <c r="B367" s="143" t="s">
        <v>1945</v>
      </c>
      <c r="C367" s="143" t="s">
        <v>1946</v>
      </c>
      <c r="D367" s="143" t="s">
        <v>1060</v>
      </c>
      <c r="E367" s="143" t="s">
        <v>1061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1947</v>
      </c>
      <c r="B368" s="143" t="s">
        <v>1948</v>
      </c>
      <c r="C368" s="143" t="s">
        <v>1110</v>
      </c>
      <c r="D368" s="143" t="s">
        <v>1060</v>
      </c>
      <c r="E368" s="143" t="s">
        <v>1061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1949</v>
      </c>
      <c r="B369" s="143" t="s">
        <v>1950</v>
      </c>
      <c r="C369" s="143" t="s">
        <v>949</v>
      </c>
      <c r="D369" s="143" t="s">
        <v>1060</v>
      </c>
      <c r="E369" s="143" t="s">
        <v>1061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1951</v>
      </c>
      <c r="B370" s="143" t="s">
        <v>1952</v>
      </c>
      <c r="C370" s="143" t="s">
        <v>1953</v>
      </c>
      <c r="D370" s="143" t="s">
        <v>1060</v>
      </c>
      <c r="E370" s="143" t="s">
        <v>1061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1954</v>
      </c>
      <c r="B371" s="143" t="s">
        <v>1955</v>
      </c>
      <c r="C371" s="143" t="s">
        <v>1956</v>
      </c>
      <c r="D371" s="143" t="s">
        <v>1060</v>
      </c>
      <c r="E371" s="143" t="s">
        <v>1061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1957</v>
      </c>
      <c r="B372" s="143" t="s">
        <v>1958</v>
      </c>
      <c r="C372" s="143" t="s">
        <v>1014</v>
      </c>
      <c r="D372" s="143" t="s">
        <v>1060</v>
      </c>
      <c r="E372" s="143" t="s">
        <v>1061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1959</v>
      </c>
      <c r="B373" s="143" t="s">
        <v>1960</v>
      </c>
      <c r="C373" s="143" t="s">
        <v>1961</v>
      </c>
      <c r="D373" s="143" t="s">
        <v>1060</v>
      </c>
      <c r="E373" s="143" t="s">
        <v>1061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1468</v>
      </c>
      <c r="B374" s="143" t="s">
        <v>1469</v>
      </c>
      <c r="C374" s="143" t="s">
        <v>1470</v>
      </c>
      <c r="D374" s="143" t="s">
        <v>1060</v>
      </c>
      <c r="E374" s="143" t="s">
        <v>1061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1962</v>
      </c>
      <c r="B375" s="143" t="s">
        <v>1963</v>
      </c>
      <c r="C375" s="143" t="s">
        <v>1964</v>
      </c>
      <c r="D375" s="143" t="s">
        <v>1060</v>
      </c>
      <c r="E375" s="143" t="s">
        <v>1061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1477</v>
      </c>
      <c r="B376" s="143" t="s">
        <v>1478</v>
      </c>
      <c r="C376" s="143" t="s">
        <v>1479</v>
      </c>
      <c r="D376" s="143" t="s">
        <v>1060</v>
      </c>
      <c r="E376" s="143" t="s">
        <v>1061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1965</v>
      </c>
      <c r="B377" s="143" t="s">
        <v>1966</v>
      </c>
      <c r="C377" s="143" t="s">
        <v>1967</v>
      </c>
      <c r="D377" s="143" t="s">
        <v>1060</v>
      </c>
      <c r="E377" s="143" t="s">
        <v>1061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1968</v>
      </c>
      <c r="B378" s="143" t="s">
        <v>1969</v>
      </c>
      <c r="C378" s="143" t="s">
        <v>852</v>
      </c>
      <c r="D378" s="143" t="s">
        <v>1060</v>
      </c>
      <c r="E378" s="143" t="s">
        <v>1061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1970</v>
      </c>
      <c r="B379" s="143" t="s">
        <v>1971</v>
      </c>
      <c r="C379" s="143" t="s">
        <v>1972</v>
      </c>
      <c r="D379" s="143" t="s">
        <v>1060</v>
      </c>
      <c r="E379" s="143" t="s">
        <v>1061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1973</v>
      </c>
      <c r="B380" s="143" t="s">
        <v>1974</v>
      </c>
      <c r="C380" s="143" t="s">
        <v>891</v>
      </c>
      <c r="D380" s="143" t="s">
        <v>1060</v>
      </c>
      <c r="E380" s="143" t="s">
        <v>1061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1975</v>
      </c>
      <c r="B381" s="143" t="s">
        <v>1976</v>
      </c>
      <c r="C381" s="143" t="s">
        <v>1977</v>
      </c>
      <c r="D381" s="143" t="s">
        <v>1060</v>
      </c>
      <c r="E381" s="143" t="s">
        <v>1061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1978</v>
      </c>
      <c r="B382" s="143" t="s">
        <v>1979</v>
      </c>
      <c r="C382" s="143" t="s">
        <v>689</v>
      </c>
      <c r="D382" s="143" t="s">
        <v>1060</v>
      </c>
      <c r="E382" s="143" t="s">
        <v>1061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1980</v>
      </c>
      <c r="B383" s="143" t="s">
        <v>1981</v>
      </c>
      <c r="C383" s="143" t="s">
        <v>354</v>
      </c>
      <c r="D383" s="143" t="s">
        <v>1060</v>
      </c>
      <c r="E383" s="143" t="s">
        <v>1061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1982</v>
      </c>
      <c r="B384" s="143" t="s">
        <v>1983</v>
      </c>
      <c r="C384" s="143" t="s">
        <v>1984</v>
      </c>
      <c r="D384" s="143" t="s">
        <v>1060</v>
      </c>
      <c r="E384" s="143" t="s">
        <v>1061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1985</v>
      </c>
      <c r="B385" s="143" t="s">
        <v>1986</v>
      </c>
      <c r="C385" s="143" t="s">
        <v>1987</v>
      </c>
      <c r="D385" s="143" t="s">
        <v>1060</v>
      </c>
      <c r="E385" s="143" t="s">
        <v>1061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1988</v>
      </c>
      <c r="B386" s="143" t="s">
        <v>1989</v>
      </c>
      <c r="C386" s="143" t="s">
        <v>1990</v>
      </c>
      <c r="D386" s="143" t="s">
        <v>1060</v>
      </c>
      <c r="E386" s="143" t="s">
        <v>1061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1991</v>
      </c>
      <c r="B387" s="143" t="s">
        <v>1992</v>
      </c>
      <c r="C387" s="143" t="s">
        <v>1903</v>
      </c>
      <c r="D387" s="143" t="s">
        <v>1060</v>
      </c>
      <c r="E387" s="143" t="s">
        <v>1061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1993</v>
      </c>
      <c r="B388" s="143" t="s">
        <v>1994</v>
      </c>
      <c r="C388" s="143" t="s">
        <v>1995</v>
      </c>
      <c r="D388" s="143" t="s">
        <v>1060</v>
      </c>
      <c r="E388" s="143" t="s">
        <v>1061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1996</v>
      </c>
      <c r="B389" s="143" t="s">
        <v>1997</v>
      </c>
      <c r="C389" s="143" t="s">
        <v>1943</v>
      </c>
      <c r="D389" s="143" t="s">
        <v>1060</v>
      </c>
      <c r="E389" s="143" t="s">
        <v>1061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1998</v>
      </c>
      <c r="B390" s="143" t="s">
        <v>1999</v>
      </c>
      <c r="C390" s="143" t="s">
        <v>351</v>
      </c>
      <c r="D390" s="143" t="s">
        <v>1060</v>
      </c>
      <c r="E390" s="143" t="s">
        <v>1061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2000</v>
      </c>
      <c r="B391" s="143" t="s">
        <v>2001</v>
      </c>
      <c r="C391" s="143" t="s">
        <v>727</v>
      </c>
      <c r="D391" s="143" t="s">
        <v>1060</v>
      </c>
      <c r="E391" s="143" t="s">
        <v>1061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2002</v>
      </c>
      <c r="B392" s="143" t="s">
        <v>2003</v>
      </c>
      <c r="C392" s="143" t="s">
        <v>2004</v>
      </c>
      <c r="D392" s="143" t="s">
        <v>1060</v>
      </c>
      <c r="E392" s="143" t="s">
        <v>1061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2005</v>
      </c>
      <c r="B393" s="143" t="s">
        <v>2006</v>
      </c>
      <c r="C393" s="143" t="s">
        <v>794</v>
      </c>
      <c r="D393" s="143" t="s">
        <v>1060</v>
      </c>
      <c r="E393" s="143" t="s">
        <v>1061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2007</v>
      </c>
      <c r="B394" s="143" t="s">
        <v>2008</v>
      </c>
      <c r="C394" s="143" t="s">
        <v>2009</v>
      </c>
      <c r="D394" s="143" t="s">
        <v>1060</v>
      </c>
      <c r="E394" s="143" t="s">
        <v>1061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2010</v>
      </c>
      <c r="B395" s="143" t="s">
        <v>2011</v>
      </c>
      <c r="C395" s="143" t="s">
        <v>2012</v>
      </c>
      <c r="D395" s="143" t="s">
        <v>1060</v>
      </c>
      <c r="E395" s="143" t="s">
        <v>1061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2013</v>
      </c>
      <c r="B396" s="143" t="s">
        <v>2014</v>
      </c>
      <c r="C396" s="143" t="s">
        <v>573</v>
      </c>
      <c r="D396" s="143" t="s">
        <v>1060</v>
      </c>
      <c r="E396" s="143" t="s">
        <v>1061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2015</v>
      </c>
      <c r="B397" s="143" t="s">
        <v>2016</v>
      </c>
      <c r="C397" s="143" t="s">
        <v>626</v>
      </c>
      <c r="D397" s="143" t="s">
        <v>1060</v>
      </c>
      <c r="E397" s="143" t="s">
        <v>1061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2017</v>
      </c>
      <c r="B398" s="143" t="s">
        <v>2018</v>
      </c>
      <c r="C398" s="143" t="s">
        <v>828</v>
      </c>
      <c r="D398" s="143" t="s">
        <v>1060</v>
      </c>
      <c r="E398" s="143" t="s">
        <v>1061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2019</v>
      </c>
      <c r="B399" s="143" t="s">
        <v>2020</v>
      </c>
      <c r="C399" s="143" t="s">
        <v>377</v>
      </c>
      <c r="D399" s="143" t="s">
        <v>1060</v>
      </c>
      <c r="E399" s="143" t="s">
        <v>1061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2021</v>
      </c>
      <c r="B400" s="143" t="s">
        <v>2022</v>
      </c>
      <c r="C400" s="143" t="s">
        <v>606</v>
      </c>
      <c r="D400" s="143" t="s">
        <v>1060</v>
      </c>
      <c r="E400" s="143" t="s">
        <v>1061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2023</v>
      </c>
      <c r="B401" s="143" t="s">
        <v>2024</v>
      </c>
      <c r="C401" s="143" t="s">
        <v>2025</v>
      </c>
      <c r="D401" s="143" t="s">
        <v>1060</v>
      </c>
      <c r="E401" s="143" t="s">
        <v>1061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2026</v>
      </c>
      <c r="B402" s="143" t="s">
        <v>2027</v>
      </c>
      <c r="C402" s="143" t="s">
        <v>2028</v>
      </c>
      <c r="D402" s="143" t="s">
        <v>1060</v>
      </c>
      <c r="E402" s="143" t="s">
        <v>1061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2029</v>
      </c>
      <c r="B403" s="143" t="s">
        <v>2030</v>
      </c>
      <c r="C403" s="143" t="s">
        <v>2031</v>
      </c>
      <c r="D403" s="143" t="s">
        <v>1060</v>
      </c>
      <c r="E403" s="143" t="s">
        <v>1061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2032</v>
      </c>
      <c r="B404" s="143" t="s">
        <v>2033</v>
      </c>
      <c r="C404" s="143" t="s">
        <v>343</v>
      </c>
      <c r="D404" s="143" t="s">
        <v>1060</v>
      </c>
      <c r="E404" s="143" t="s">
        <v>1061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2034</v>
      </c>
      <c r="B405" s="143" t="s">
        <v>2035</v>
      </c>
      <c r="C405" s="143" t="s">
        <v>2036</v>
      </c>
      <c r="D405" s="143" t="s">
        <v>1060</v>
      </c>
      <c r="E405" s="143" t="s">
        <v>1061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2037</v>
      </c>
      <c r="B406" s="143" t="s">
        <v>2038</v>
      </c>
      <c r="C406" s="143" t="s">
        <v>2039</v>
      </c>
      <c r="D406" s="143" t="s">
        <v>1060</v>
      </c>
      <c r="E406" s="143" t="s">
        <v>1061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2040</v>
      </c>
      <c r="B407" s="143" t="s">
        <v>2041</v>
      </c>
      <c r="C407" s="143" t="s">
        <v>396</v>
      </c>
      <c r="D407" s="143" t="s">
        <v>1060</v>
      </c>
      <c r="E407" s="143" t="s">
        <v>1061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2042</v>
      </c>
      <c r="B408" s="143" t="s">
        <v>2043</v>
      </c>
      <c r="C408" s="143" t="s">
        <v>360</v>
      </c>
      <c r="D408" s="143" t="s">
        <v>1060</v>
      </c>
      <c r="E408" s="143" t="s">
        <v>1061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2044</v>
      </c>
      <c r="B409" s="143" t="s">
        <v>2045</v>
      </c>
      <c r="C409" s="143" t="s">
        <v>595</v>
      </c>
      <c r="D409" s="143" t="s">
        <v>1060</v>
      </c>
      <c r="E409" s="143" t="s">
        <v>1061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2046</v>
      </c>
      <c r="B410" s="143" t="s">
        <v>2047</v>
      </c>
      <c r="C410" s="143" t="s">
        <v>362</v>
      </c>
      <c r="D410" s="143" t="s">
        <v>1060</v>
      </c>
      <c r="E410" s="143" t="s">
        <v>1061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2048</v>
      </c>
      <c r="B411" s="143" t="s">
        <v>2049</v>
      </c>
      <c r="C411" s="143" t="s">
        <v>2050</v>
      </c>
      <c r="D411" s="143" t="s">
        <v>1060</v>
      </c>
      <c r="E411" s="143" t="s">
        <v>1061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2051</v>
      </c>
      <c r="B412" s="143" t="s">
        <v>2052</v>
      </c>
      <c r="C412" s="143" t="s">
        <v>652</v>
      </c>
      <c r="D412" s="143" t="s">
        <v>1060</v>
      </c>
      <c r="E412" s="143" t="s">
        <v>1061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2051</v>
      </c>
      <c r="B413" s="143" t="s">
        <v>2052</v>
      </c>
      <c r="C413" s="143" t="s">
        <v>652</v>
      </c>
      <c r="D413" s="143" t="s">
        <v>1060</v>
      </c>
      <c r="E413" s="143" t="s">
        <v>1167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2053</v>
      </c>
      <c r="B414" s="143" t="s">
        <v>2054</v>
      </c>
      <c r="C414" s="143" t="s">
        <v>346</v>
      </c>
      <c r="D414" s="143" t="s">
        <v>1060</v>
      </c>
      <c r="E414" s="143" t="s">
        <v>1061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2055</v>
      </c>
      <c r="B415" s="143" t="s">
        <v>2056</v>
      </c>
      <c r="C415" s="143" t="s">
        <v>563</v>
      </c>
      <c r="D415" s="143" t="s">
        <v>1060</v>
      </c>
      <c r="E415" s="143" t="s">
        <v>1061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2057</v>
      </c>
      <c r="B416" s="143" t="s">
        <v>2058</v>
      </c>
      <c r="C416" s="143" t="s">
        <v>2059</v>
      </c>
      <c r="D416" s="143" t="s">
        <v>1060</v>
      </c>
      <c r="E416" s="143" t="s">
        <v>1061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2060</v>
      </c>
      <c r="B417" s="143" t="s">
        <v>2061</v>
      </c>
      <c r="C417" s="143" t="s">
        <v>2062</v>
      </c>
      <c r="D417" s="143" t="s">
        <v>1060</v>
      </c>
      <c r="E417" s="143" t="s">
        <v>1061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2063</v>
      </c>
      <c r="B418" s="143" t="s">
        <v>2064</v>
      </c>
      <c r="C418" s="143" t="s">
        <v>603</v>
      </c>
      <c r="D418" s="143" t="s">
        <v>1060</v>
      </c>
      <c r="E418" s="143" t="s">
        <v>1061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2065</v>
      </c>
      <c r="B419" s="143" t="s">
        <v>2066</v>
      </c>
      <c r="C419" s="143" t="s">
        <v>2067</v>
      </c>
      <c r="D419" s="143" t="s">
        <v>1060</v>
      </c>
      <c r="E419" s="143" t="s">
        <v>1061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2068</v>
      </c>
      <c r="B420" s="143" t="s">
        <v>2069</v>
      </c>
      <c r="C420" s="143" t="s">
        <v>2070</v>
      </c>
      <c r="D420" s="143" t="s">
        <v>1060</v>
      </c>
      <c r="E420" s="143" t="s">
        <v>1061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2071</v>
      </c>
      <c r="B421" s="143" t="s">
        <v>2072</v>
      </c>
      <c r="C421" s="143" t="s">
        <v>771</v>
      </c>
      <c r="D421" s="143" t="s">
        <v>1060</v>
      </c>
      <c r="E421" s="143" t="s">
        <v>1061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2073</v>
      </c>
      <c r="B422" s="143" t="s">
        <v>2074</v>
      </c>
      <c r="C422" s="143" t="s">
        <v>2075</v>
      </c>
      <c r="D422" s="143" t="s">
        <v>1060</v>
      </c>
      <c r="E422" s="143" t="s">
        <v>1061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2076</v>
      </c>
      <c r="B423" s="143" t="s">
        <v>2077</v>
      </c>
      <c r="C423" s="143" t="s">
        <v>867</v>
      </c>
      <c r="D423" s="143" t="s">
        <v>1060</v>
      </c>
      <c r="E423" s="143" t="s">
        <v>1061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2078</v>
      </c>
      <c r="B424" s="143" t="s">
        <v>2079</v>
      </c>
      <c r="C424" s="143" t="s">
        <v>563</v>
      </c>
      <c r="D424" s="143" t="s">
        <v>1060</v>
      </c>
      <c r="E424" s="143" t="s">
        <v>1061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2080</v>
      </c>
      <c r="B425" s="143" t="s">
        <v>2081</v>
      </c>
      <c r="C425" s="143" t="s">
        <v>2082</v>
      </c>
      <c r="D425" s="143" t="s">
        <v>1060</v>
      </c>
      <c r="E425" s="143" t="s">
        <v>1061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2083</v>
      </c>
      <c r="B426" s="143" t="s">
        <v>2084</v>
      </c>
      <c r="C426" s="143" t="s">
        <v>758</v>
      </c>
      <c r="D426" s="143" t="s">
        <v>1060</v>
      </c>
      <c r="E426" s="143" t="s">
        <v>1061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1827</v>
      </c>
      <c r="B427" s="143" t="s">
        <v>1828</v>
      </c>
      <c r="C427" s="143" t="s">
        <v>555</v>
      </c>
      <c r="D427" s="143" t="s">
        <v>1060</v>
      </c>
      <c r="E427" s="143" t="s">
        <v>1061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2085</v>
      </c>
      <c r="B428" s="143" t="s">
        <v>2086</v>
      </c>
      <c r="C428" s="143" t="s">
        <v>637</v>
      </c>
      <c r="D428" s="143" t="s">
        <v>1060</v>
      </c>
      <c r="E428" s="143" t="s">
        <v>1061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2085</v>
      </c>
      <c r="B429" s="143" t="s">
        <v>2086</v>
      </c>
      <c r="C429" s="143" t="s">
        <v>637</v>
      </c>
      <c r="D429" s="143" t="s">
        <v>1060</v>
      </c>
      <c r="E429" s="143" t="s">
        <v>1167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2087</v>
      </c>
      <c r="B430" s="143" t="s">
        <v>2088</v>
      </c>
      <c r="C430" s="143" t="s">
        <v>2089</v>
      </c>
      <c r="D430" s="143" t="s">
        <v>1060</v>
      </c>
      <c r="E430" s="143" t="s">
        <v>1061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2090</v>
      </c>
      <c r="B431" s="143" t="s">
        <v>2091</v>
      </c>
      <c r="C431" s="143" t="s">
        <v>111</v>
      </c>
      <c r="D431" s="143" t="s">
        <v>1060</v>
      </c>
      <c r="E431" s="143" t="s">
        <v>1061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2092</v>
      </c>
      <c r="B432" s="143" t="s">
        <v>2093</v>
      </c>
      <c r="C432" s="143" t="s">
        <v>163</v>
      </c>
      <c r="D432" s="143" t="s">
        <v>1060</v>
      </c>
      <c r="E432" s="143" t="s">
        <v>1061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2094</v>
      </c>
      <c r="B433" s="143" t="s">
        <v>2095</v>
      </c>
      <c r="C433" s="143" t="s">
        <v>256</v>
      </c>
      <c r="D433" s="143" t="s">
        <v>1060</v>
      </c>
      <c r="E433" s="143" t="s">
        <v>1061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2096</v>
      </c>
      <c r="B434" s="143" t="s">
        <v>2097</v>
      </c>
      <c r="C434" s="143" t="s">
        <v>2089</v>
      </c>
      <c r="D434" s="143" t="s">
        <v>1060</v>
      </c>
      <c r="E434" s="143" t="s">
        <v>1061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2098</v>
      </c>
      <c r="B435" s="143" t="s">
        <v>2099</v>
      </c>
      <c r="C435" s="143" t="s">
        <v>2100</v>
      </c>
      <c r="D435" s="143" t="s">
        <v>1060</v>
      </c>
      <c r="E435" s="143" t="s">
        <v>1061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2101</v>
      </c>
      <c r="B436" s="143" t="s">
        <v>2102</v>
      </c>
      <c r="C436" s="143" t="s">
        <v>1617</v>
      </c>
      <c r="D436" s="143" t="s">
        <v>1060</v>
      </c>
      <c r="E436" s="143" t="s">
        <v>1061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2103</v>
      </c>
      <c r="B437" s="143" t="s">
        <v>2104</v>
      </c>
      <c r="C437" s="143" t="s">
        <v>758</v>
      </c>
      <c r="D437" s="143" t="s">
        <v>1060</v>
      </c>
      <c r="E437" s="143" t="s">
        <v>1061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3098</v>
      </c>
      <c r="B438" s="143" t="s">
        <v>3099</v>
      </c>
      <c r="C438" s="143" t="s">
        <v>696</v>
      </c>
      <c r="D438" s="143" t="s">
        <v>1060</v>
      </c>
      <c r="E438" s="143" t="s">
        <v>1061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2105</v>
      </c>
      <c r="B439" s="143" t="s">
        <v>2106</v>
      </c>
      <c r="C439" s="143" t="s">
        <v>686</v>
      </c>
      <c r="D439" s="143" t="s">
        <v>1060</v>
      </c>
      <c r="E439" s="143" t="s">
        <v>1061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3100</v>
      </c>
      <c r="B440" s="143" t="s">
        <v>3101</v>
      </c>
      <c r="C440" s="143" t="s">
        <v>640</v>
      </c>
      <c r="D440" s="143" t="s">
        <v>1060</v>
      </c>
      <c r="E440" s="143" t="s">
        <v>1061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2107</v>
      </c>
      <c r="B441" s="143" t="s">
        <v>2108</v>
      </c>
      <c r="C441" s="143" t="s">
        <v>873</v>
      </c>
      <c r="D441" s="143" t="s">
        <v>1060</v>
      </c>
      <c r="E441" s="143" t="s">
        <v>1061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2109</v>
      </c>
      <c r="B442" s="143" t="s">
        <v>2110</v>
      </c>
      <c r="C442" s="143" t="s">
        <v>645</v>
      </c>
      <c r="D442" s="143" t="s">
        <v>1060</v>
      </c>
      <c r="E442" s="143" t="s">
        <v>1061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2111</v>
      </c>
      <c r="B443" s="143" t="s">
        <v>2112</v>
      </c>
      <c r="C443" s="143" t="s">
        <v>1017</v>
      </c>
      <c r="D443" s="143" t="s">
        <v>1060</v>
      </c>
      <c r="E443" s="143" t="s">
        <v>1061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1612</v>
      </c>
      <c r="B444" s="143" t="s">
        <v>1613</v>
      </c>
      <c r="C444" s="143" t="s">
        <v>1614</v>
      </c>
      <c r="D444" s="143" t="s">
        <v>1060</v>
      </c>
      <c r="E444" s="143" t="s">
        <v>1061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2113</v>
      </c>
      <c r="B445" s="143" t="s">
        <v>2114</v>
      </c>
      <c r="C445" s="143" t="s">
        <v>618</v>
      </c>
      <c r="D445" s="143" t="s">
        <v>1060</v>
      </c>
      <c r="E445" s="143" t="s">
        <v>1061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2115</v>
      </c>
      <c r="B446" s="143" t="s">
        <v>2116</v>
      </c>
      <c r="C446" s="143" t="s">
        <v>507</v>
      </c>
      <c r="D446" s="143" t="s">
        <v>1060</v>
      </c>
      <c r="E446" s="143" t="s">
        <v>1061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2117</v>
      </c>
      <c r="B447" s="143" t="s">
        <v>2118</v>
      </c>
      <c r="C447" s="143" t="s">
        <v>1943</v>
      </c>
      <c r="D447" s="143" t="s">
        <v>1060</v>
      </c>
      <c r="E447" s="143" t="s">
        <v>1061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2119</v>
      </c>
      <c r="B448" s="143" t="s">
        <v>2120</v>
      </c>
      <c r="C448" s="143" t="s">
        <v>422</v>
      </c>
      <c r="D448" s="143" t="s">
        <v>1060</v>
      </c>
      <c r="E448" s="143" t="s">
        <v>1061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2121</v>
      </c>
      <c r="B449" s="143" t="s">
        <v>2122</v>
      </c>
      <c r="C449" s="143" t="s">
        <v>2123</v>
      </c>
      <c r="D449" s="143" t="s">
        <v>1060</v>
      </c>
      <c r="E449" s="143" t="s">
        <v>1061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2124</v>
      </c>
      <c r="B450" s="143" t="s">
        <v>2125</v>
      </c>
      <c r="C450" s="143" t="s">
        <v>2126</v>
      </c>
      <c r="D450" s="143" t="s">
        <v>1060</v>
      </c>
      <c r="E450" s="143" t="s">
        <v>1061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1882</v>
      </c>
      <c r="B451" s="143" t="s">
        <v>1883</v>
      </c>
      <c r="C451" s="143" t="s">
        <v>262</v>
      </c>
      <c r="D451" s="143" t="s">
        <v>1060</v>
      </c>
      <c r="E451" s="143" t="s">
        <v>1061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2127</v>
      </c>
      <c r="B452" s="143" t="s">
        <v>2128</v>
      </c>
      <c r="C452" s="143" t="s">
        <v>2129</v>
      </c>
      <c r="D452" s="143" t="s">
        <v>1060</v>
      </c>
      <c r="E452" s="143" t="s">
        <v>1061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2130</v>
      </c>
      <c r="B453" s="143" t="s">
        <v>2131</v>
      </c>
      <c r="C453" s="143" t="s">
        <v>437</v>
      </c>
      <c r="D453" s="143" t="s">
        <v>1060</v>
      </c>
      <c r="E453" s="143" t="s">
        <v>1061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2132</v>
      </c>
      <c r="B454" s="143" t="s">
        <v>2133</v>
      </c>
      <c r="C454" s="143" t="s">
        <v>2134</v>
      </c>
      <c r="D454" s="143" t="s">
        <v>1060</v>
      </c>
      <c r="E454" s="143" t="s">
        <v>1061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2135</v>
      </c>
      <c r="B455" s="143" t="s">
        <v>2136</v>
      </c>
      <c r="C455" s="143" t="s">
        <v>656</v>
      </c>
      <c r="D455" s="143" t="s">
        <v>1060</v>
      </c>
      <c r="E455" s="143" t="s">
        <v>1061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2135</v>
      </c>
      <c r="B456" s="143" t="s">
        <v>2136</v>
      </c>
      <c r="C456" s="143" t="s">
        <v>656</v>
      </c>
      <c r="D456" s="143" t="s">
        <v>1060</v>
      </c>
      <c r="E456" s="143" t="s">
        <v>1167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2137</v>
      </c>
      <c r="B457" s="143" t="s">
        <v>2138</v>
      </c>
      <c r="C457" s="143" t="s">
        <v>2139</v>
      </c>
      <c r="D457" s="143" t="s">
        <v>1060</v>
      </c>
      <c r="E457" s="143" t="s">
        <v>1061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2140</v>
      </c>
      <c r="B458" s="143" t="s">
        <v>2141</v>
      </c>
      <c r="C458" s="143" t="s">
        <v>2142</v>
      </c>
      <c r="D458" s="143" t="s">
        <v>1060</v>
      </c>
      <c r="E458" s="143" t="s">
        <v>1061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2143</v>
      </c>
      <c r="B459" s="143" t="s">
        <v>2144</v>
      </c>
      <c r="C459" s="143" t="s">
        <v>2145</v>
      </c>
      <c r="D459" s="143" t="s">
        <v>1060</v>
      </c>
      <c r="E459" s="143" t="s">
        <v>1061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2146</v>
      </c>
      <c r="B460" s="143" t="s">
        <v>2147</v>
      </c>
      <c r="C460" s="143" t="s">
        <v>2148</v>
      </c>
      <c r="D460" s="143" t="s">
        <v>1060</v>
      </c>
      <c r="E460" s="143" t="s">
        <v>1061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2149</v>
      </c>
      <c r="B461" s="143" t="s">
        <v>2150</v>
      </c>
      <c r="C461" s="143" t="s">
        <v>1296</v>
      </c>
      <c r="D461" s="143" t="s">
        <v>1060</v>
      </c>
      <c r="E461" s="143" t="s">
        <v>1061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2151</v>
      </c>
      <c r="B462" s="143" t="s">
        <v>2152</v>
      </c>
      <c r="C462" s="143" t="s">
        <v>606</v>
      </c>
      <c r="D462" s="143" t="s">
        <v>1060</v>
      </c>
      <c r="E462" s="143" t="s">
        <v>1061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2153</v>
      </c>
      <c r="B463" s="143" t="s">
        <v>2154</v>
      </c>
      <c r="C463" s="143" t="s">
        <v>2155</v>
      </c>
      <c r="D463" s="143" t="s">
        <v>1060</v>
      </c>
      <c r="E463" s="143" t="s">
        <v>1061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2156</v>
      </c>
      <c r="B464" s="143" t="s">
        <v>2157</v>
      </c>
      <c r="C464" s="143" t="s">
        <v>1943</v>
      </c>
      <c r="D464" s="143" t="s">
        <v>1060</v>
      </c>
      <c r="E464" s="143" t="s">
        <v>1061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2158</v>
      </c>
      <c r="B465" s="143" t="s">
        <v>2159</v>
      </c>
      <c r="C465" s="143" t="s">
        <v>364</v>
      </c>
      <c r="D465" s="143" t="s">
        <v>1060</v>
      </c>
      <c r="E465" s="143" t="s">
        <v>1061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2160</v>
      </c>
      <c r="B466" s="143" t="s">
        <v>2161</v>
      </c>
      <c r="C466" s="143" t="s">
        <v>2162</v>
      </c>
      <c r="D466" s="143" t="s">
        <v>1060</v>
      </c>
      <c r="E466" s="143" t="s">
        <v>1061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2163</v>
      </c>
      <c r="B467" s="143" t="s">
        <v>2164</v>
      </c>
      <c r="C467" s="143" t="s">
        <v>2165</v>
      </c>
      <c r="D467" s="143" t="s">
        <v>1060</v>
      </c>
      <c r="E467" s="143" t="s">
        <v>1061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2166</v>
      </c>
      <c r="B468" s="143" t="s">
        <v>2167</v>
      </c>
      <c r="C468" s="143" t="s">
        <v>418</v>
      </c>
      <c r="D468" s="143" t="s">
        <v>1060</v>
      </c>
      <c r="E468" s="143" t="s">
        <v>1061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2168</v>
      </c>
      <c r="B469" s="143" t="s">
        <v>2169</v>
      </c>
      <c r="C469" s="143" t="s">
        <v>563</v>
      </c>
      <c r="D469" s="143" t="s">
        <v>1060</v>
      </c>
      <c r="E469" s="143" t="s">
        <v>1061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2170</v>
      </c>
      <c r="B470" s="143" t="s">
        <v>2171</v>
      </c>
      <c r="C470" s="143" t="s">
        <v>839</v>
      </c>
      <c r="D470" s="143" t="s">
        <v>1060</v>
      </c>
      <c r="E470" s="143" t="s">
        <v>1061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2172</v>
      </c>
      <c r="B471" s="143" t="s">
        <v>2173</v>
      </c>
      <c r="C471" s="143" t="s">
        <v>2174</v>
      </c>
      <c r="D471" s="143" t="s">
        <v>1060</v>
      </c>
      <c r="E471" s="143" t="s">
        <v>1061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2175</v>
      </c>
      <c r="B472" s="143" t="s">
        <v>2176</v>
      </c>
      <c r="C472" s="143" t="s">
        <v>2177</v>
      </c>
      <c r="D472" s="143" t="s">
        <v>1060</v>
      </c>
      <c r="E472" s="143" t="s">
        <v>1061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2178</v>
      </c>
      <c r="B473" s="143" t="s">
        <v>2179</v>
      </c>
      <c r="C473" s="143" t="s">
        <v>2180</v>
      </c>
      <c r="D473" s="143" t="s">
        <v>1060</v>
      </c>
      <c r="E473" s="143" t="s">
        <v>1061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2181</v>
      </c>
      <c r="B474" s="143" t="s">
        <v>2182</v>
      </c>
      <c r="C474" s="143" t="s">
        <v>2183</v>
      </c>
      <c r="D474" s="143" t="s">
        <v>1060</v>
      </c>
      <c r="E474" s="143" t="s">
        <v>1061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2184</v>
      </c>
      <c r="B475" s="143" t="s">
        <v>2185</v>
      </c>
      <c r="C475" s="143" t="s">
        <v>603</v>
      </c>
      <c r="D475" s="143" t="s">
        <v>1060</v>
      </c>
      <c r="E475" s="143" t="s">
        <v>1061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2186</v>
      </c>
      <c r="B476" s="143" t="s">
        <v>2187</v>
      </c>
      <c r="C476" s="143" t="s">
        <v>2188</v>
      </c>
      <c r="D476" s="143" t="s">
        <v>1060</v>
      </c>
      <c r="E476" s="143" t="s">
        <v>1061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3102</v>
      </c>
      <c r="B477" s="143" t="s">
        <v>3103</v>
      </c>
      <c r="C477" s="143" t="s">
        <v>686</v>
      </c>
      <c r="D477" s="143" t="s">
        <v>1060</v>
      </c>
      <c r="E477" s="143" t="s">
        <v>1061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2189</v>
      </c>
      <c r="B478" s="143" t="s">
        <v>2190</v>
      </c>
      <c r="C478" s="143" t="s">
        <v>2191</v>
      </c>
      <c r="D478" s="143" t="s">
        <v>1060</v>
      </c>
      <c r="E478" s="143" t="s">
        <v>1061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2192</v>
      </c>
      <c r="B479" s="143" t="s">
        <v>2193</v>
      </c>
      <c r="C479" s="143" t="s">
        <v>2194</v>
      </c>
      <c r="D479" s="143" t="s">
        <v>1060</v>
      </c>
      <c r="E479" s="143" t="s">
        <v>1061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2195</v>
      </c>
      <c r="B480" s="143" t="s">
        <v>2196</v>
      </c>
      <c r="C480" s="143" t="s">
        <v>2197</v>
      </c>
      <c r="D480" s="143" t="s">
        <v>1060</v>
      </c>
      <c r="E480" s="143" t="s">
        <v>1061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2198</v>
      </c>
      <c r="B481" s="143" t="s">
        <v>2199</v>
      </c>
      <c r="C481" s="143" t="s">
        <v>797</v>
      </c>
      <c r="D481" s="143" t="s">
        <v>1060</v>
      </c>
      <c r="E481" s="143" t="s">
        <v>1061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2200</v>
      </c>
      <c r="B482" s="143" t="s">
        <v>2201</v>
      </c>
      <c r="C482" s="143" t="s">
        <v>2202</v>
      </c>
      <c r="D482" s="143" t="s">
        <v>1060</v>
      </c>
      <c r="E482" s="143" t="s">
        <v>1061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2203</v>
      </c>
      <c r="B483" s="143" t="s">
        <v>2204</v>
      </c>
      <c r="C483" s="143" t="s">
        <v>259</v>
      </c>
      <c r="D483" s="143" t="s">
        <v>1060</v>
      </c>
      <c r="E483" s="143" t="s">
        <v>1061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2205</v>
      </c>
      <c r="B484" s="143" t="s">
        <v>2206</v>
      </c>
      <c r="C484" s="143" t="s">
        <v>2207</v>
      </c>
      <c r="D484" s="143" t="s">
        <v>1060</v>
      </c>
      <c r="E484" s="143" t="s">
        <v>1061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2208</v>
      </c>
      <c r="B485" s="143" t="s">
        <v>2209</v>
      </c>
      <c r="C485" s="143" t="s">
        <v>2210</v>
      </c>
      <c r="D485" s="143" t="s">
        <v>1060</v>
      </c>
      <c r="E485" s="143" t="s">
        <v>1061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2211</v>
      </c>
      <c r="B486" s="143" t="s">
        <v>2212</v>
      </c>
      <c r="C486" s="143" t="s">
        <v>1903</v>
      </c>
      <c r="D486" s="143" t="s">
        <v>1060</v>
      </c>
      <c r="E486" s="143" t="s">
        <v>1061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1688</v>
      </c>
      <c r="B487" s="143" t="s">
        <v>1689</v>
      </c>
      <c r="C487" s="143" t="s">
        <v>1690</v>
      </c>
      <c r="D487" s="143" t="s">
        <v>1060</v>
      </c>
      <c r="E487" s="143" t="s">
        <v>1061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3104</v>
      </c>
      <c r="B488" s="143" t="s">
        <v>3105</v>
      </c>
      <c r="C488" s="143" t="s">
        <v>3106</v>
      </c>
      <c r="D488" s="143" t="s">
        <v>1060</v>
      </c>
      <c r="E488" s="143" t="s">
        <v>1061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2213</v>
      </c>
      <c r="B489" s="143" t="s">
        <v>2214</v>
      </c>
      <c r="C489" s="143" t="s">
        <v>2215</v>
      </c>
      <c r="D489" s="143" t="s">
        <v>1060</v>
      </c>
      <c r="E489" s="143" t="s">
        <v>1061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2216</v>
      </c>
      <c r="B490" s="143" t="s">
        <v>2217</v>
      </c>
      <c r="C490" s="143" t="s">
        <v>2218</v>
      </c>
      <c r="D490" s="143" t="s">
        <v>1060</v>
      </c>
      <c r="E490" s="143" t="s">
        <v>1061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2219</v>
      </c>
      <c r="B491" s="143" t="s">
        <v>2220</v>
      </c>
      <c r="C491" s="143" t="s">
        <v>136</v>
      </c>
      <c r="D491" s="143" t="s">
        <v>1060</v>
      </c>
      <c r="E491" s="143" t="s">
        <v>1061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2221</v>
      </c>
      <c r="B492" s="143" t="s">
        <v>2222</v>
      </c>
      <c r="C492" s="143" t="s">
        <v>487</v>
      </c>
      <c r="D492" s="143" t="s">
        <v>1060</v>
      </c>
      <c r="E492" s="143" t="s">
        <v>1061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2223</v>
      </c>
      <c r="B493" s="143" t="s">
        <v>2224</v>
      </c>
      <c r="C493" s="143" t="s">
        <v>2225</v>
      </c>
      <c r="D493" s="143" t="s">
        <v>1060</v>
      </c>
      <c r="E493" s="143" t="s">
        <v>1061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2226</v>
      </c>
      <c r="B494" s="143" t="s">
        <v>2227</v>
      </c>
      <c r="C494" s="143" t="s">
        <v>490</v>
      </c>
      <c r="D494" s="143" t="s">
        <v>1060</v>
      </c>
      <c r="E494" s="143" t="s">
        <v>1061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2228</v>
      </c>
      <c r="B495" s="143" t="s">
        <v>2229</v>
      </c>
      <c r="C495" s="143" t="s">
        <v>2230</v>
      </c>
      <c r="D495" s="143" t="s">
        <v>1060</v>
      </c>
      <c r="E495" s="143" t="s">
        <v>1061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2231</v>
      </c>
      <c r="B496" s="143" t="s">
        <v>2232</v>
      </c>
      <c r="C496" s="143" t="s">
        <v>2233</v>
      </c>
      <c r="D496" s="143" t="s">
        <v>1060</v>
      </c>
      <c r="E496" s="143" t="s">
        <v>1061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2234</v>
      </c>
      <c r="B497" s="143" t="s">
        <v>2235</v>
      </c>
      <c r="C497" s="143" t="s">
        <v>916</v>
      </c>
      <c r="D497" s="143" t="s">
        <v>1060</v>
      </c>
      <c r="E497" s="143" t="s">
        <v>1061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1702</v>
      </c>
      <c r="B498" s="143" t="s">
        <v>1703</v>
      </c>
      <c r="C498" s="143" t="s">
        <v>1704</v>
      </c>
      <c r="D498" s="143" t="s">
        <v>1060</v>
      </c>
      <c r="E498" s="143" t="s">
        <v>1061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2236</v>
      </c>
      <c r="B499" s="143" t="s">
        <v>2237</v>
      </c>
      <c r="C499" s="143" t="s">
        <v>496</v>
      </c>
      <c r="D499" s="143" t="s">
        <v>1060</v>
      </c>
      <c r="E499" s="143" t="s">
        <v>1061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2238</v>
      </c>
      <c r="B500" s="143" t="s">
        <v>2239</v>
      </c>
      <c r="C500" s="143" t="s">
        <v>2240</v>
      </c>
      <c r="D500" s="143" t="s">
        <v>1060</v>
      </c>
      <c r="E500" s="143" t="s">
        <v>1061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2241</v>
      </c>
      <c r="B501" s="143" t="s">
        <v>2242</v>
      </c>
      <c r="C501" s="143" t="s">
        <v>736</v>
      </c>
      <c r="D501" s="143" t="s">
        <v>1060</v>
      </c>
      <c r="E501" s="143" t="s">
        <v>1061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3107</v>
      </c>
      <c r="B502" s="143" t="s">
        <v>3108</v>
      </c>
      <c r="C502" s="143" t="s">
        <v>170</v>
      </c>
      <c r="D502" s="143" t="s">
        <v>1060</v>
      </c>
      <c r="E502" s="143" t="s">
        <v>1061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2243</v>
      </c>
      <c r="B503" s="143" t="s">
        <v>2244</v>
      </c>
      <c r="C503" s="143" t="s">
        <v>177</v>
      </c>
      <c r="D503" s="143" t="s">
        <v>1060</v>
      </c>
      <c r="E503" s="143" t="s">
        <v>1061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2245</v>
      </c>
      <c r="B504" s="143" t="s">
        <v>2246</v>
      </c>
      <c r="C504" s="143" t="s">
        <v>2194</v>
      </c>
      <c r="D504" s="143" t="s">
        <v>1060</v>
      </c>
      <c r="E504" s="143" t="s">
        <v>1061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2247</v>
      </c>
      <c r="B505" s="143" t="s">
        <v>2248</v>
      </c>
      <c r="C505" s="143" t="s">
        <v>2249</v>
      </c>
      <c r="D505" s="143" t="s">
        <v>1060</v>
      </c>
      <c r="E505" s="143" t="s">
        <v>1061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2250</v>
      </c>
      <c r="B506" s="143" t="s">
        <v>2251</v>
      </c>
      <c r="C506" s="143" t="s">
        <v>1943</v>
      </c>
      <c r="D506" s="143" t="s">
        <v>1060</v>
      </c>
      <c r="E506" s="143" t="s">
        <v>1061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2252</v>
      </c>
      <c r="B507" s="143" t="s">
        <v>2253</v>
      </c>
      <c r="C507" s="143" t="s">
        <v>251</v>
      </c>
      <c r="D507" s="143" t="s">
        <v>1060</v>
      </c>
      <c r="E507" s="143" t="s">
        <v>1061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2254</v>
      </c>
      <c r="B508" s="143" t="s">
        <v>2255</v>
      </c>
      <c r="C508" s="143" t="s">
        <v>775</v>
      </c>
      <c r="D508" s="143" t="s">
        <v>1060</v>
      </c>
      <c r="E508" s="143" t="s">
        <v>1061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2256</v>
      </c>
      <c r="B509" s="143" t="s">
        <v>2257</v>
      </c>
      <c r="C509" s="143" t="s">
        <v>2258</v>
      </c>
      <c r="D509" s="143" t="s">
        <v>1060</v>
      </c>
      <c r="E509" s="143" t="s">
        <v>1061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2259</v>
      </c>
      <c r="B510" s="143" t="s">
        <v>2260</v>
      </c>
      <c r="C510" s="143" t="s">
        <v>2261</v>
      </c>
      <c r="D510" s="143" t="s">
        <v>1060</v>
      </c>
      <c r="E510" s="143" t="s">
        <v>1061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2262</v>
      </c>
      <c r="B511" s="143" t="s">
        <v>2263</v>
      </c>
      <c r="C511" s="143" t="s">
        <v>987</v>
      </c>
      <c r="D511" s="143" t="s">
        <v>1060</v>
      </c>
      <c r="E511" s="143" t="s">
        <v>1061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2264</v>
      </c>
      <c r="B512" s="143" t="s">
        <v>2265</v>
      </c>
      <c r="C512" s="143" t="s">
        <v>2266</v>
      </c>
      <c r="D512" s="143" t="s">
        <v>1060</v>
      </c>
      <c r="E512" s="143" t="s">
        <v>1061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2267</v>
      </c>
      <c r="B513" s="143" t="s">
        <v>2268</v>
      </c>
      <c r="C513" s="143" t="s">
        <v>2269</v>
      </c>
      <c r="D513" s="143" t="s">
        <v>1060</v>
      </c>
      <c r="E513" s="143" t="s">
        <v>1061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2270</v>
      </c>
      <c r="B514" s="143" t="s">
        <v>2271</v>
      </c>
      <c r="C514" s="143" t="s">
        <v>2272</v>
      </c>
      <c r="D514" s="143" t="s">
        <v>1060</v>
      </c>
      <c r="E514" s="143" t="s">
        <v>1061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2273</v>
      </c>
      <c r="B515" t="s">
        <v>2274</v>
      </c>
      <c r="C515" t="s">
        <v>731</v>
      </c>
      <c r="D515" t="s">
        <v>1060</v>
      </c>
      <c r="E515" t="s">
        <v>1061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2275</v>
      </c>
      <c r="B516" t="s">
        <v>2276</v>
      </c>
      <c r="C516" t="s">
        <v>2277</v>
      </c>
      <c r="D516" t="s">
        <v>1060</v>
      </c>
      <c r="E516" t="s">
        <v>1061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2278</v>
      </c>
      <c r="B517" t="s">
        <v>2279</v>
      </c>
      <c r="C517" t="s">
        <v>2280</v>
      </c>
      <c r="D517" t="s">
        <v>1060</v>
      </c>
      <c r="E517" t="s">
        <v>1061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2281</v>
      </c>
      <c r="B518" t="s">
        <v>2282</v>
      </c>
      <c r="C518" t="s">
        <v>704</v>
      </c>
      <c r="D518" t="s">
        <v>1060</v>
      </c>
      <c r="E518" t="s">
        <v>1061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2283</v>
      </c>
      <c r="B519" t="s">
        <v>2284</v>
      </c>
      <c r="C519" t="s">
        <v>2285</v>
      </c>
      <c r="D519" t="s">
        <v>1060</v>
      </c>
      <c r="E519" t="s">
        <v>1061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2286</v>
      </c>
      <c r="B520" t="s">
        <v>2287</v>
      </c>
      <c r="C520" t="s">
        <v>1647</v>
      </c>
      <c r="D520" t="s">
        <v>1060</v>
      </c>
      <c r="E520" t="s">
        <v>1061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2288</v>
      </c>
      <c r="B521" t="s">
        <v>2289</v>
      </c>
      <c r="C521" t="s">
        <v>2290</v>
      </c>
      <c r="D521" t="s">
        <v>1060</v>
      </c>
      <c r="E521" t="s">
        <v>1061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2291</v>
      </c>
      <c r="B522" t="s">
        <v>2292</v>
      </c>
      <c r="C522" t="s">
        <v>2293</v>
      </c>
      <c r="D522" t="s">
        <v>1060</v>
      </c>
      <c r="E522" t="s">
        <v>1061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2294</v>
      </c>
      <c r="B523" t="s">
        <v>2295</v>
      </c>
      <c r="C523" t="s">
        <v>2296</v>
      </c>
      <c r="D523" t="s">
        <v>1060</v>
      </c>
      <c r="E523" t="s">
        <v>1061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2297</v>
      </c>
      <c r="B524" t="s">
        <v>2298</v>
      </c>
      <c r="C524" t="s">
        <v>189</v>
      </c>
      <c r="D524" t="s">
        <v>1060</v>
      </c>
      <c r="E524" t="s">
        <v>1061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2299</v>
      </c>
      <c r="B525" t="s">
        <v>2300</v>
      </c>
      <c r="C525" t="s">
        <v>888</v>
      </c>
      <c r="D525" t="s">
        <v>1060</v>
      </c>
      <c r="E525" t="s">
        <v>1061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2301</v>
      </c>
      <c r="B526" t="s">
        <v>2302</v>
      </c>
      <c r="C526" t="s">
        <v>2303</v>
      </c>
      <c r="D526" t="s">
        <v>1060</v>
      </c>
      <c r="E526" t="s">
        <v>1061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2304</v>
      </c>
      <c r="B527" t="s">
        <v>2305</v>
      </c>
      <c r="C527" t="s">
        <v>2306</v>
      </c>
      <c r="D527" t="s">
        <v>1060</v>
      </c>
      <c r="E527" t="s">
        <v>1061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2307</v>
      </c>
      <c r="B528" t="s">
        <v>2308</v>
      </c>
      <c r="C528" t="s">
        <v>2309</v>
      </c>
      <c r="D528" t="s">
        <v>1060</v>
      </c>
      <c r="E528" t="s">
        <v>1061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2310</v>
      </c>
      <c r="B529" t="s">
        <v>2311</v>
      </c>
      <c r="C529" t="s">
        <v>696</v>
      </c>
      <c r="D529" t="s">
        <v>1060</v>
      </c>
      <c r="E529" t="s">
        <v>1061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2310</v>
      </c>
      <c r="B530" t="s">
        <v>2311</v>
      </c>
      <c r="C530" t="s">
        <v>696</v>
      </c>
      <c r="D530" t="s">
        <v>1060</v>
      </c>
      <c r="E530" t="s">
        <v>1167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2312</v>
      </c>
      <c r="B531" t="s">
        <v>2313</v>
      </c>
      <c r="C531" t="s">
        <v>106</v>
      </c>
      <c r="D531" t="s">
        <v>1060</v>
      </c>
      <c r="E531" t="s">
        <v>1061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2314</v>
      </c>
      <c r="B532" t="s">
        <v>2315</v>
      </c>
      <c r="C532" t="s">
        <v>2316</v>
      </c>
      <c r="D532" t="s">
        <v>1060</v>
      </c>
      <c r="E532" t="s">
        <v>1061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1807</v>
      </c>
      <c r="B533" t="s">
        <v>1808</v>
      </c>
      <c r="C533" t="s">
        <v>804</v>
      </c>
      <c r="D533" t="s">
        <v>1060</v>
      </c>
      <c r="E533" t="s">
        <v>1061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2317</v>
      </c>
      <c r="B534" t="s">
        <v>2318</v>
      </c>
      <c r="C534" t="s">
        <v>244</v>
      </c>
      <c r="D534" t="s">
        <v>1060</v>
      </c>
      <c r="E534" t="s">
        <v>1061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2319</v>
      </c>
      <c r="B535" t="s">
        <v>2320</v>
      </c>
      <c r="C535" t="s">
        <v>87</v>
      </c>
      <c r="D535" t="s">
        <v>1060</v>
      </c>
      <c r="E535" t="s">
        <v>1061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2321</v>
      </c>
      <c r="B536" t="s">
        <v>2322</v>
      </c>
      <c r="C536" t="s">
        <v>2165</v>
      </c>
      <c r="D536" t="s">
        <v>1060</v>
      </c>
      <c r="E536" t="s">
        <v>1061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3724</v>
      </c>
      <c r="C1">
        <v>23.45</v>
      </c>
    </row>
    <row r="2" spans="1:3" ht="24.6">
      <c r="A2" t="s">
        <v>3187</v>
      </c>
      <c r="B2" t="s">
        <v>3725</v>
      </c>
      <c r="C2">
        <v>174.9</v>
      </c>
    </row>
    <row r="3" spans="1:3" ht="24.6">
      <c r="A3" t="s">
        <v>747</v>
      </c>
      <c r="B3" t="s">
        <v>3726</v>
      </c>
      <c r="C3">
        <v>34.9</v>
      </c>
    </row>
    <row r="4" spans="1:3">
      <c r="A4" t="s">
        <v>2528</v>
      </c>
      <c r="B4" t="s">
        <v>3727</v>
      </c>
      <c r="C4">
        <v>24.9</v>
      </c>
    </row>
    <row r="5" spans="1:3" ht="24.6">
      <c r="A5" t="s">
        <v>3188</v>
      </c>
      <c r="B5" t="s">
        <v>3728</v>
      </c>
      <c r="C5">
        <v>33.94</v>
      </c>
    </row>
    <row r="6" spans="1:3" ht="24.6">
      <c r="A6" t="s">
        <v>463</v>
      </c>
      <c r="B6" t="s">
        <v>3729</v>
      </c>
      <c r="C6">
        <v>48.9</v>
      </c>
    </row>
    <row r="7" spans="1:3" ht="24.6">
      <c r="A7" t="s">
        <v>3189</v>
      </c>
      <c r="B7" t="s">
        <v>3730</v>
      </c>
      <c r="C7">
        <v>34.9</v>
      </c>
    </row>
    <row r="8" spans="1:3" ht="24.6">
      <c r="A8" t="s">
        <v>3190</v>
      </c>
      <c r="B8" t="s">
        <v>3731</v>
      </c>
      <c r="C8">
        <v>43.9</v>
      </c>
    </row>
    <row r="9" spans="1:3" ht="24.6">
      <c r="A9" t="s">
        <v>3191</v>
      </c>
      <c r="B9" t="s">
        <v>3732</v>
      </c>
      <c r="C9">
        <v>38.9</v>
      </c>
    </row>
    <row r="10" spans="1:3" ht="24.6">
      <c r="A10" t="s">
        <v>3192</v>
      </c>
      <c r="B10" t="s">
        <v>3733</v>
      </c>
      <c r="C10">
        <v>38.9</v>
      </c>
    </row>
    <row r="11" spans="1:3" ht="24.6">
      <c r="A11" t="s">
        <v>564</v>
      </c>
      <c r="B11" t="s">
        <v>3734</v>
      </c>
      <c r="C11">
        <v>70.900000000000006</v>
      </c>
    </row>
    <row r="12" spans="1:3" ht="24.6">
      <c r="A12" t="s">
        <v>2633</v>
      </c>
      <c r="B12" t="s">
        <v>3735</v>
      </c>
      <c r="C12">
        <v>24.9</v>
      </c>
    </row>
    <row r="13" spans="1:3" ht="24.6">
      <c r="A13" t="s">
        <v>3193</v>
      </c>
      <c r="B13" t="s">
        <v>3736</v>
      </c>
      <c r="C13">
        <v>53.9</v>
      </c>
    </row>
    <row r="14" spans="1:3" ht="24.6">
      <c r="A14" t="s">
        <v>3194</v>
      </c>
      <c r="B14" t="s">
        <v>3737</v>
      </c>
      <c r="C14">
        <v>174.9</v>
      </c>
    </row>
    <row r="15" spans="1:3" ht="24.6">
      <c r="A15" t="s">
        <v>178</v>
      </c>
      <c r="B15" t="s">
        <v>3738</v>
      </c>
      <c r="C15">
        <v>48.9</v>
      </c>
    </row>
    <row r="16" spans="1:3" ht="24.6">
      <c r="A16" t="s">
        <v>185</v>
      </c>
      <c r="B16" t="s">
        <v>3739</v>
      </c>
      <c r="C16">
        <v>61.9</v>
      </c>
    </row>
    <row r="17" spans="1:3">
      <c r="A17" t="s">
        <v>3195</v>
      </c>
      <c r="B17" t="s">
        <v>3740</v>
      </c>
      <c r="C17">
        <v>38.9</v>
      </c>
    </row>
    <row r="18" spans="1:3" ht="24.6">
      <c r="A18" t="s">
        <v>171</v>
      </c>
      <c r="B18" t="s">
        <v>3741</v>
      </c>
      <c r="C18">
        <v>47.9</v>
      </c>
    </row>
    <row r="19" spans="1:3" ht="24.6">
      <c r="A19" t="s">
        <v>568</v>
      </c>
      <c r="B19" t="s">
        <v>3742</v>
      </c>
      <c r="C19">
        <v>128.9</v>
      </c>
    </row>
    <row r="20" spans="1:3" ht="24.6">
      <c r="A20" t="s">
        <v>3196</v>
      </c>
      <c r="B20" t="s">
        <v>3743</v>
      </c>
      <c r="C20">
        <v>48.9</v>
      </c>
    </row>
    <row r="21" spans="1:3" ht="24.6">
      <c r="A21" t="s">
        <v>3197</v>
      </c>
      <c r="B21" t="s">
        <v>3741</v>
      </c>
      <c r="C21">
        <v>47.9</v>
      </c>
    </row>
    <row r="22" spans="1:3" ht="24.6">
      <c r="A22" t="s">
        <v>3198</v>
      </c>
      <c r="B22" t="s">
        <v>3744</v>
      </c>
      <c r="C22">
        <v>48.9</v>
      </c>
    </row>
    <row r="23" spans="1:3" ht="24.6">
      <c r="A23" t="s">
        <v>265</v>
      </c>
      <c r="B23" t="s">
        <v>3745</v>
      </c>
      <c r="C23">
        <v>68.900000000000006</v>
      </c>
    </row>
    <row r="24" spans="1:3" ht="24.6">
      <c r="A24" t="s">
        <v>98</v>
      </c>
      <c r="B24" t="s">
        <v>3746</v>
      </c>
      <c r="C24">
        <v>53.9</v>
      </c>
    </row>
    <row r="25" spans="1:3" ht="24.6">
      <c r="A25" t="s">
        <v>3199</v>
      </c>
      <c r="B25" t="s">
        <v>3747</v>
      </c>
      <c r="C25">
        <v>54</v>
      </c>
    </row>
    <row r="26" spans="1:3" ht="24.6">
      <c r="A26" t="s">
        <v>3200</v>
      </c>
      <c r="B26" t="s">
        <v>3748</v>
      </c>
      <c r="C26">
        <v>60.9</v>
      </c>
    </row>
    <row r="27" spans="1:3" ht="24.6">
      <c r="A27" t="s">
        <v>3201</v>
      </c>
      <c r="B27" t="s">
        <v>3749</v>
      </c>
      <c r="C27">
        <v>62.9</v>
      </c>
    </row>
    <row r="28" spans="1:3" ht="24.6">
      <c r="A28" t="s">
        <v>158</v>
      </c>
      <c r="B28" t="s">
        <v>3732</v>
      </c>
      <c r="C28">
        <v>38.9</v>
      </c>
    </row>
    <row r="29" spans="1:3" ht="24.6">
      <c r="A29" t="s">
        <v>465</v>
      </c>
      <c r="B29" t="s">
        <v>3749</v>
      </c>
      <c r="C29">
        <v>62.9</v>
      </c>
    </row>
    <row r="30" spans="1:3" ht="24.6">
      <c r="A30" t="s">
        <v>3202</v>
      </c>
      <c r="B30" t="s">
        <v>3750</v>
      </c>
      <c r="C30">
        <v>38.9</v>
      </c>
    </row>
    <row r="31" spans="1:3" ht="24.6">
      <c r="A31" t="s">
        <v>3203</v>
      </c>
      <c r="B31" t="s">
        <v>3751</v>
      </c>
      <c r="C31">
        <v>65.900000000000006</v>
      </c>
    </row>
    <row r="32" spans="1:3" ht="24.6">
      <c r="A32" t="s">
        <v>83</v>
      </c>
      <c r="B32" t="s">
        <v>3752</v>
      </c>
      <c r="C32">
        <v>43.9</v>
      </c>
    </row>
    <row r="33" spans="1:3" ht="24.6">
      <c r="A33" t="s">
        <v>190</v>
      </c>
      <c r="B33" t="s">
        <v>3753</v>
      </c>
      <c r="C33">
        <v>65.900000000000006</v>
      </c>
    </row>
    <row r="34" spans="1:3" ht="24.6">
      <c r="A34" t="s">
        <v>571</v>
      </c>
      <c r="B34" t="s">
        <v>3730</v>
      </c>
      <c r="C34">
        <v>34.9</v>
      </c>
    </row>
    <row r="35" spans="1:3" ht="24.6">
      <c r="A35" t="s">
        <v>638</v>
      </c>
      <c r="B35" t="s">
        <v>3754</v>
      </c>
      <c r="C35">
        <v>78</v>
      </c>
    </row>
    <row r="36" spans="1:3" ht="24.6">
      <c r="A36" t="s">
        <v>3204</v>
      </c>
      <c r="B36" t="s">
        <v>3755</v>
      </c>
      <c r="C36">
        <v>54.9</v>
      </c>
    </row>
    <row r="37" spans="1:3" ht="24.6">
      <c r="A37" t="s">
        <v>3205</v>
      </c>
      <c r="B37" t="s">
        <v>3756</v>
      </c>
      <c r="C37">
        <v>128.9</v>
      </c>
    </row>
    <row r="38" spans="1:3" ht="24.6">
      <c r="A38" t="s">
        <v>3206</v>
      </c>
      <c r="B38" t="s">
        <v>3757</v>
      </c>
      <c r="C38">
        <v>54.9</v>
      </c>
    </row>
    <row r="39" spans="1:3" ht="24.6">
      <c r="A39" t="s">
        <v>3207</v>
      </c>
      <c r="B39" t="s">
        <v>3758</v>
      </c>
      <c r="C39">
        <v>78</v>
      </c>
    </row>
    <row r="40" spans="1:3" ht="24.6">
      <c r="A40" t="s">
        <v>3208</v>
      </c>
      <c r="B40" t="s">
        <v>3759</v>
      </c>
      <c r="C40">
        <v>38.9</v>
      </c>
    </row>
    <row r="41" spans="1:3" ht="24.6">
      <c r="A41" t="s">
        <v>3209</v>
      </c>
      <c r="B41" t="s">
        <v>3760</v>
      </c>
      <c r="C41">
        <v>61.9</v>
      </c>
    </row>
    <row r="42" spans="1:3" ht="24.6">
      <c r="A42" t="s">
        <v>3210</v>
      </c>
      <c r="B42" t="s">
        <v>3761</v>
      </c>
      <c r="C42">
        <v>48.9</v>
      </c>
    </row>
    <row r="43" spans="1:3" ht="24.6">
      <c r="A43" t="s">
        <v>491</v>
      </c>
      <c r="B43" t="s">
        <v>3762</v>
      </c>
      <c r="C43">
        <v>54</v>
      </c>
    </row>
    <row r="44" spans="1:3" ht="24.6">
      <c r="A44" t="s">
        <v>3211</v>
      </c>
      <c r="B44" t="s">
        <v>3763</v>
      </c>
      <c r="C44">
        <v>43.9</v>
      </c>
    </row>
    <row r="45" spans="1:3" ht="24.6">
      <c r="A45" t="s">
        <v>3212</v>
      </c>
      <c r="B45" t="s">
        <v>3764</v>
      </c>
      <c r="C45">
        <v>35.9</v>
      </c>
    </row>
    <row r="46" spans="1:3" ht="24.6">
      <c r="A46" t="s">
        <v>91</v>
      </c>
      <c r="B46" t="s">
        <v>3765</v>
      </c>
      <c r="C46">
        <v>48.9</v>
      </c>
    </row>
    <row r="47" spans="1:3" ht="24.6">
      <c r="A47" t="s">
        <v>80</v>
      </c>
      <c r="B47" t="s">
        <v>3766</v>
      </c>
      <c r="C47">
        <v>38.9</v>
      </c>
    </row>
    <row r="48" spans="1:3" ht="24.6">
      <c r="A48" t="s">
        <v>442</v>
      </c>
      <c r="B48" t="s">
        <v>3767</v>
      </c>
      <c r="C48">
        <v>66.900000000000006</v>
      </c>
    </row>
    <row r="49" spans="1:3" ht="24.6">
      <c r="A49" t="s">
        <v>3213</v>
      </c>
      <c r="B49" t="s">
        <v>3768</v>
      </c>
      <c r="C49">
        <v>95.9</v>
      </c>
    </row>
    <row r="50" spans="1:3" ht="24.6">
      <c r="A50" t="s">
        <v>3214</v>
      </c>
      <c r="B50" t="s">
        <v>3769</v>
      </c>
      <c r="C50">
        <v>53.9</v>
      </c>
    </row>
    <row r="51" spans="1:3" ht="24.6">
      <c r="A51" t="s">
        <v>3215</v>
      </c>
      <c r="B51" t="s">
        <v>3770</v>
      </c>
      <c r="C51">
        <v>54.9</v>
      </c>
    </row>
    <row r="52" spans="1:3" ht="24.6">
      <c r="A52" t="s">
        <v>3216</v>
      </c>
      <c r="B52" t="s">
        <v>3771</v>
      </c>
      <c r="C52">
        <v>48.9</v>
      </c>
    </row>
    <row r="53" spans="1:3" ht="24.6">
      <c r="A53" t="s">
        <v>3217</v>
      </c>
      <c r="B53" t="s">
        <v>3772</v>
      </c>
      <c r="C53">
        <v>128.9</v>
      </c>
    </row>
    <row r="54" spans="1:3" ht="24.6">
      <c r="A54" t="s">
        <v>3218</v>
      </c>
      <c r="B54" t="s">
        <v>3758</v>
      </c>
      <c r="C54">
        <v>70</v>
      </c>
    </row>
    <row r="55" spans="1:3" ht="24.6">
      <c r="A55" t="s">
        <v>475</v>
      </c>
      <c r="B55" t="s">
        <v>3773</v>
      </c>
      <c r="C55">
        <v>72.900000000000006</v>
      </c>
    </row>
    <row r="56" spans="1:3" ht="24.6">
      <c r="A56" t="s">
        <v>239</v>
      </c>
      <c r="B56" t="s">
        <v>3774</v>
      </c>
      <c r="C56">
        <v>40.9</v>
      </c>
    </row>
    <row r="57" spans="1:3" ht="24.6">
      <c r="A57" t="s">
        <v>3219</v>
      </c>
      <c r="B57" t="s">
        <v>3775</v>
      </c>
      <c r="C57">
        <v>46.9</v>
      </c>
    </row>
    <row r="58" spans="1:3" ht="24.6">
      <c r="A58" t="s">
        <v>3220</v>
      </c>
      <c r="B58" t="s">
        <v>3776</v>
      </c>
      <c r="C58">
        <v>60.9</v>
      </c>
    </row>
    <row r="59" spans="1:3" ht="24.6">
      <c r="A59" t="s">
        <v>3221</v>
      </c>
      <c r="B59" t="s">
        <v>3777</v>
      </c>
      <c r="C59">
        <v>75</v>
      </c>
    </row>
    <row r="60" spans="1:3" ht="24.6">
      <c r="A60" t="s">
        <v>300</v>
      </c>
      <c r="B60" t="s">
        <v>3778</v>
      </c>
      <c r="C60">
        <v>76.900000000000006</v>
      </c>
    </row>
    <row r="61" spans="1:3" ht="24.6">
      <c r="A61" t="s">
        <v>3222</v>
      </c>
      <c r="B61" t="s">
        <v>3779</v>
      </c>
      <c r="C61">
        <v>78</v>
      </c>
    </row>
    <row r="62" spans="1:3" ht="24.6">
      <c r="A62" t="s">
        <v>206</v>
      </c>
      <c r="B62" t="s">
        <v>3780</v>
      </c>
      <c r="C62">
        <v>43.9</v>
      </c>
    </row>
    <row r="63" spans="1:3" ht="24.6">
      <c r="A63" t="s">
        <v>112</v>
      </c>
      <c r="B63" t="s">
        <v>3781</v>
      </c>
      <c r="C63">
        <v>67.900000000000006</v>
      </c>
    </row>
    <row r="64" spans="1:3" ht="24.6">
      <c r="A64" t="s">
        <v>434</v>
      </c>
      <c r="B64" t="s">
        <v>3782</v>
      </c>
      <c r="C64">
        <v>54.9</v>
      </c>
    </row>
    <row r="65" spans="1:3" ht="24.6">
      <c r="A65" t="s">
        <v>3223</v>
      </c>
      <c r="B65" t="s">
        <v>3783</v>
      </c>
      <c r="C65">
        <v>39.5</v>
      </c>
    </row>
    <row r="66" spans="1:3" ht="24.6">
      <c r="A66" t="s">
        <v>260</v>
      </c>
      <c r="B66" t="s">
        <v>3784</v>
      </c>
      <c r="C66">
        <v>62.9</v>
      </c>
    </row>
    <row r="67" spans="1:3" ht="24.6">
      <c r="A67" t="s">
        <v>3224</v>
      </c>
      <c r="B67" t="s">
        <v>3785</v>
      </c>
      <c r="C67">
        <v>78.900000000000006</v>
      </c>
    </row>
    <row r="68" spans="1:3" ht="24.6">
      <c r="A68" t="s">
        <v>3225</v>
      </c>
      <c r="B68" t="s">
        <v>3786</v>
      </c>
      <c r="C68">
        <v>48.9</v>
      </c>
    </row>
    <row r="69" spans="1:3" ht="24.6">
      <c r="A69" t="s">
        <v>3226</v>
      </c>
      <c r="B69" t="s">
        <v>3787</v>
      </c>
      <c r="C69">
        <v>39.5</v>
      </c>
    </row>
    <row r="70" spans="1:3">
      <c r="A70" t="s">
        <v>3226</v>
      </c>
    </row>
    <row r="71" spans="1:3">
      <c r="A71" t="s">
        <v>3226</v>
      </c>
    </row>
    <row r="72" spans="1:3">
      <c r="A72" t="s">
        <v>3226</v>
      </c>
    </row>
    <row r="73" spans="1:3" ht="24.6">
      <c r="A73" t="s">
        <v>3227</v>
      </c>
      <c r="B73" t="s">
        <v>3788</v>
      </c>
      <c r="C73">
        <v>48.9</v>
      </c>
    </row>
    <row r="74" spans="1:3" ht="24.6">
      <c r="A74" t="s">
        <v>3228</v>
      </c>
      <c r="B74" t="s">
        <v>3789</v>
      </c>
      <c r="C74">
        <v>58</v>
      </c>
    </row>
    <row r="75" spans="1:3" ht="24.6">
      <c r="A75" t="s">
        <v>3229</v>
      </c>
      <c r="B75" t="s">
        <v>3790</v>
      </c>
      <c r="C75">
        <v>27.9</v>
      </c>
    </row>
    <row r="76" spans="1:3" ht="24.6">
      <c r="A76" t="s">
        <v>3230</v>
      </c>
      <c r="B76" t="s">
        <v>3791</v>
      </c>
      <c r="C76">
        <v>48.9</v>
      </c>
    </row>
    <row r="77" spans="1:3" ht="24.6">
      <c r="A77" t="s">
        <v>3231</v>
      </c>
      <c r="B77" t="s">
        <v>3790</v>
      </c>
      <c r="C77">
        <v>32.9</v>
      </c>
    </row>
    <row r="78" spans="1:3" ht="24.6">
      <c r="A78" t="s">
        <v>3232</v>
      </c>
      <c r="B78" t="s">
        <v>3780</v>
      </c>
      <c r="C78">
        <v>43.9</v>
      </c>
    </row>
    <row r="79" spans="1:3" ht="24.6">
      <c r="A79" t="s">
        <v>3233</v>
      </c>
      <c r="B79" t="s">
        <v>3792</v>
      </c>
      <c r="C79">
        <v>58</v>
      </c>
    </row>
    <row r="80" spans="1:3" ht="24.6">
      <c r="A80" t="s">
        <v>3234</v>
      </c>
      <c r="B80" t="s">
        <v>3793</v>
      </c>
      <c r="C80">
        <v>121.9</v>
      </c>
    </row>
    <row r="81" spans="1:3" ht="24.6">
      <c r="A81" t="s">
        <v>3235</v>
      </c>
      <c r="B81" t="s">
        <v>3767</v>
      </c>
      <c r="C81">
        <v>66.900000000000006</v>
      </c>
    </row>
    <row r="82" spans="1:3" ht="24.6">
      <c r="A82" t="s">
        <v>3236</v>
      </c>
      <c r="B82" t="s">
        <v>3794</v>
      </c>
      <c r="C82">
        <v>67.900000000000006</v>
      </c>
    </row>
    <row r="83" spans="1:3">
      <c r="A83" t="s">
        <v>3237</v>
      </c>
      <c r="B83" t="s">
        <v>3795</v>
      </c>
      <c r="C83">
        <v>68.900000000000006</v>
      </c>
    </row>
    <row r="84" spans="1:3" ht="24.6">
      <c r="A84" t="s">
        <v>3238</v>
      </c>
      <c r="B84" t="s">
        <v>3796</v>
      </c>
      <c r="C84">
        <v>125.9</v>
      </c>
    </row>
    <row r="85" spans="1:3" ht="24.6">
      <c r="A85" t="s">
        <v>407</v>
      </c>
      <c r="B85" t="s">
        <v>3797</v>
      </c>
      <c r="C85">
        <v>42.9</v>
      </c>
    </row>
    <row r="86" spans="1:3" ht="24.6">
      <c r="A86" t="s">
        <v>212</v>
      </c>
      <c r="B86" t="s">
        <v>3798</v>
      </c>
      <c r="C86">
        <v>48.9</v>
      </c>
    </row>
    <row r="87" spans="1:3" ht="24.6">
      <c r="A87" t="s">
        <v>3239</v>
      </c>
      <c r="B87" t="s">
        <v>3799</v>
      </c>
      <c r="C87">
        <v>38.9</v>
      </c>
    </row>
    <row r="88" spans="1:3" ht="24.6">
      <c r="A88" t="s">
        <v>3240</v>
      </c>
      <c r="B88" t="s">
        <v>3800</v>
      </c>
      <c r="C88">
        <v>62.9</v>
      </c>
    </row>
    <row r="89" spans="1:3" ht="24.6">
      <c r="A89" t="s">
        <v>52</v>
      </c>
      <c r="B89" t="s">
        <v>3801</v>
      </c>
      <c r="C89">
        <v>48.9</v>
      </c>
    </row>
    <row r="90" spans="1:3" ht="24.6">
      <c r="A90" t="s">
        <v>3241</v>
      </c>
      <c r="B90" t="s">
        <v>3802</v>
      </c>
      <c r="C90">
        <v>95.9</v>
      </c>
    </row>
    <row r="91" spans="1:3" ht="24.6">
      <c r="A91" t="s">
        <v>3242</v>
      </c>
      <c r="B91" t="s">
        <v>3803</v>
      </c>
      <c r="C91">
        <v>121.9</v>
      </c>
    </row>
    <row r="92" spans="1:3">
      <c r="A92" t="s">
        <v>337</v>
      </c>
      <c r="B92" t="s">
        <v>3804</v>
      </c>
      <c r="C92">
        <v>68.900000000000006</v>
      </c>
    </row>
    <row r="93" spans="1:3" ht="24.6">
      <c r="A93" t="s">
        <v>3243</v>
      </c>
      <c r="B93" t="s">
        <v>3805</v>
      </c>
      <c r="C93">
        <v>58</v>
      </c>
    </row>
    <row r="94" spans="1:3" ht="24.6">
      <c r="A94" t="s">
        <v>3244</v>
      </c>
      <c r="B94" t="s">
        <v>3806</v>
      </c>
      <c r="C94">
        <v>27</v>
      </c>
    </row>
    <row r="95" spans="1:3">
      <c r="A95" t="s">
        <v>3245</v>
      </c>
      <c r="B95" t="s">
        <v>3807</v>
      </c>
      <c r="C95">
        <v>43.9</v>
      </c>
    </row>
    <row r="96" spans="1:3" ht="24.6">
      <c r="A96" t="s">
        <v>3246</v>
      </c>
      <c r="B96" t="s">
        <v>3808</v>
      </c>
      <c r="C96">
        <v>76.900000000000006</v>
      </c>
    </row>
    <row r="97" spans="1:3" ht="24.6">
      <c r="A97" t="s">
        <v>3247</v>
      </c>
      <c r="B97" t="s">
        <v>3809</v>
      </c>
      <c r="C97">
        <v>61</v>
      </c>
    </row>
    <row r="98" spans="1:3" ht="24.6">
      <c r="A98" t="s">
        <v>3248</v>
      </c>
      <c r="B98" t="s">
        <v>3810</v>
      </c>
      <c r="C98">
        <v>62.9</v>
      </c>
    </row>
    <row r="99" spans="1:3" ht="24.6">
      <c r="A99" t="s">
        <v>2402</v>
      </c>
      <c r="B99" t="s">
        <v>3811</v>
      </c>
      <c r="C99">
        <v>135.31</v>
      </c>
    </row>
    <row r="100" spans="1:3" ht="24.6">
      <c r="A100" t="s">
        <v>3249</v>
      </c>
      <c r="B100" t="s">
        <v>3812</v>
      </c>
      <c r="C100">
        <v>61</v>
      </c>
    </row>
    <row r="101" spans="1:3" ht="24.6">
      <c r="A101" t="s">
        <v>3250</v>
      </c>
      <c r="B101" t="s">
        <v>3813</v>
      </c>
      <c r="C101">
        <v>43.9</v>
      </c>
    </row>
    <row r="102" spans="1:3" ht="36.9">
      <c r="A102" t="s">
        <v>3251</v>
      </c>
      <c r="B102" t="s">
        <v>3814</v>
      </c>
      <c r="C102">
        <v>76.900000000000006</v>
      </c>
    </row>
    <row r="103" spans="1:3" ht="24.6">
      <c r="A103" t="s">
        <v>3252</v>
      </c>
      <c r="B103" t="s">
        <v>3790</v>
      </c>
      <c r="C103">
        <v>27.9</v>
      </c>
    </row>
    <row r="104" spans="1:3" ht="24.6">
      <c r="A104" t="s">
        <v>3253</v>
      </c>
      <c r="B104" t="s">
        <v>3815</v>
      </c>
      <c r="C104">
        <v>76.900000000000006</v>
      </c>
    </row>
    <row r="105" spans="1:3" ht="24.6">
      <c r="A105" t="s">
        <v>3254</v>
      </c>
      <c r="B105" t="s">
        <v>3816</v>
      </c>
      <c r="C105">
        <v>58.9</v>
      </c>
    </row>
    <row r="106" spans="1:3" ht="24.6">
      <c r="A106" t="s">
        <v>245</v>
      </c>
      <c r="B106" t="s">
        <v>3817</v>
      </c>
      <c r="C106">
        <v>38.9</v>
      </c>
    </row>
    <row r="107" spans="1:3" ht="24.6">
      <c r="A107" t="s">
        <v>3255</v>
      </c>
      <c r="B107" t="s">
        <v>3784</v>
      </c>
      <c r="C107">
        <v>62.9</v>
      </c>
    </row>
    <row r="108" spans="1:3" ht="24.6">
      <c r="A108" t="s">
        <v>307</v>
      </c>
      <c r="B108" t="s">
        <v>3750</v>
      </c>
      <c r="C108">
        <v>38.9</v>
      </c>
    </row>
    <row r="109" spans="1:3" ht="24.6">
      <c r="A109" t="s">
        <v>147</v>
      </c>
      <c r="B109" t="s">
        <v>3805</v>
      </c>
      <c r="C109">
        <v>58</v>
      </c>
    </row>
    <row r="110" spans="1:3">
      <c r="A110" t="s">
        <v>312</v>
      </c>
      <c r="B110" t="s">
        <v>3818</v>
      </c>
      <c r="C110">
        <v>43.9</v>
      </c>
    </row>
    <row r="111" spans="1:3" ht="24.6">
      <c r="A111" t="s">
        <v>3256</v>
      </c>
      <c r="B111" t="s">
        <v>3819</v>
      </c>
      <c r="C111">
        <v>74.900000000000006</v>
      </c>
    </row>
    <row r="112" spans="1:3" ht="24.6">
      <c r="A112" t="s">
        <v>228</v>
      </c>
      <c r="B112" t="s">
        <v>3820</v>
      </c>
      <c r="C112">
        <v>70.900000000000006</v>
      </c>
    </row>
    <row r="113" spans="1:3" ht="24.6">
      <c r="A113" t="s">
        <v>3257</v>
      </c>
      <c r="B113" t="s">
        <v>3821</v>
      </c>
      <c r="C113">
        <v>46.9</v>
      </c>
    </row>
    <row r="114" spans="1:3" ht="24.6">
      <c r="A114" t="s">
        <v>3258</v>
      </c>
      <c r="B114" t="s">
        <v>3764</v>
      </c>
      <c r="C114">
        <v>35.9</v>
      </c>
    </row>
    <row r="115" spans="1:3" ht="24.6">
      <c r="A115" t="s">
        <v>222</v>
      </c>
      <c r="B115" t="s">
        <v>3800</v>
      </c>
      <c r="C115">
        <v>62.9</v>
      </c>
    </row>
    <row r="116" spans="1:3" ht="24.6">
      <c r="A116" t="s">
        <v>3259</v>
      </c>
      <c r="B116" t="s">
        <v>3822</v>
      </c>
      <c r="C116">
        <v>54.9</v>
      </c>
    </row>
    <row r="117" spans="1:3" ht="24.6">
      <c r="A117" t="s">
        <v>459</v>
      </c>
      <c r="B117" t="s">
        <v>3771</v>
      </c>
      <c r="C117">
        <v>48.9</v>
      </c>
    </row>
    <row r="118" spans="1:3" ht="24.6">
      <c r="A118" t="s">
        <v>3260</v>
      </c>
      <c r="B118" t="s">
        <v>3764</v>
      </c>
      <c r="C118">
        <v>35.9</v>
      </c>
    </row>
    <row r="119" spans="1:3" ht="24.6">
      <c r="A119" t="s">
        <v>3261</v>
      </c>
      <c r="B119" t="s">
        <v>3823</v>
      </c>
      <c r="C119">
        <v>37.9</v>
      </c>
    </row>
    <row r="120" spans="1:3" ht="24.6">
      <c r="A120" t="s">
        <v>3262</v>
      </c>
      <c r="B120" t="s">
        <v>3824</v>
      </c>
      <c r="C120">
        <v>46.9</v>
      </c>
    </row>
    <row r="121" spans="1:3" ht="24.6">
      <c r="A121" t="s">
        <v>3263</v>
      </c>
      <c r="B121" t="s">
        <v>3825</v>
      </c>
      <c r="C121">
        <v>54.9</v>
      </c>
    </row>
    <row r="122" spans="1:3" ht="24.6">
      <c r="A122" t="s">
        <v>3264</v>
      </c>
      <c r="B122" t="s">
        <v>3826</v>
      </c>
      <c r="C122">
        <v>30.9</v>
      </c>
    </row>
    <row r="123" spans="1:3">
      <c r="A123" t="s">
        <v>3265</v>
      </c>
      <c r="B123" t="s">
        <v>3827</v>
      </c>
      <c r="C123">
        <v>27.9</v>
      </c>
    </row>
    <row r="124" spans="1:3" ht="24.6">
      <c r="A124" t="s">
        <v>38</v>
      </c>
      <c r="B124" t="s">
        <v>3828</v>
      </c>
      <c r="C124">
        <v>38.9</v>
      </c>
    </row>
    <row r="125" spans="1:3" ht="24.6">
      <c r="A125" t="s">
        <v>3266</v>
      </c>
      <c r="B125" t="s">
        <v>3829</v>
      </c>
      <c r="C125">
        <v>37.9</v>
      </c>
    </row>
    <row r="126" spans="1:3" ht="24.6">
      <c r="A126" t="s">
        <v>3267</v>
      </c>
      <c r="B126" t="s">
        <v>3764</v>
      </c>
      <c r="C126">
        <v>35.9</v>
      </c>
    </row>
    <row r="127" spans="1:3" ht="24.6">
      <c r="A127" t="s">
        <v>3268</v>
      </c>
      <c r="B127" t="s">
        <v>3790</v>
      </c>
      <c r="C127">
        <v>27.9</v>
      </c>
    </row>
    <row r="128" spans="1:3" ht="24.6">
      <c r="A128" t="s">
        <v>3269</v>
      </c>
      <c r="B128" t="s">
        <v>3830</v>
      </c>
      <c r="C128">
        <v>42.9</v>
      </c>
    </row>
    <row r="129" spans="1:3" ht="24.6">
      <c r="A129" t="s">
        <v>438</v>
      </c>
      <c r="B129" t="s">
        <v>3748</v>
      </c>
      <c r="C129">
        <v>60.9</v>
      </c>
    </row>
    <row r="130" spans="1:3" ht="24.6">
      <c r="A130" t="s">
        <v>3270</v>
      </c>
      <c r="B130" t="s">
        <v>3831</v>
      </c>
      <c r="C130">
        <v>65.900000000000006</v>
      </c>
    </row>
    <row r="131" spans="1:3" ht="24.6">
      <c r="A131" t="s">
        <v>3271</v>
      </c>
      <c r="B131" t="s">
        <v>3832</v>
      </c>
      <c r="C131">
        <v>33</v>
      </c>
    </row>
    <row r="132" spans="1:3" ht="24.6">
      <c r="A132" t="s">
        <v>249</v>
      </c>
      <c r="B132" t="s">
        <v>3833</v>
      </c>
      <c r="C132">
        <v>48.9</v>
      </c>
    </row>
    <row r="133" spans="1:3" ht="24.6">
      <c r="A133" t="s">
        <v>3272</v>
      </c>
      <c r="B133" t="s">
        <v>3834</v>
      </c>
      <c r="C133">
        <v>62.9</v>
      </c>
    </row>
    <row r="134" spans="1:3" ht="24.6">
      <c r="A134" t="s">
        <v>3273</v>
      </c>
      <c r="B134" t="s">
        <v>3835</v>
      </c>
      <c r="C134">
        <v>70.900000000000006</v>
      </c>
    </row>
    <row r="135" spans="1:3" ht="24.6">
      <c r="A135" t="s">
        <v>3274</v>
      </c>
      <c r="B135" t="s">
        <v>3836</v>
      </c>
      <c r="C135">
        <v>34.9</v>
      </c>
    </row>
    <row r="136" spans="1:3" ht="24.6">
      <c r="A136" t="s">
        <v>420</v>
      </c>
      <c r="B136" t="s">
        <v>3837</v>
      </c>
      <c r="C136">
        <v>62.9</v>
      </c>
    </row>
    <row r="137" spans="1:3" ht="24.6">
      <c r="A137" t="s">
        <v>3275</v>
      </c>
      <c r="B137" t="s">
        <v>3838</v>
      </c>
      <c r="C137">
        <v>35.9</v>
      </c>
    </row>
    <row r="138" spans="1:3">
      <c r="A138" t="s">
        <v>3275</v>
      </c>
    </row>
    <row r="139" spans="1:3">
      <c r="A139" t="s">
        <v>3275</v>
      </c>
    </row>
    <row r="140" spans="1:3">
      <c r="A140" t="s">
        <v>3275</v>
      </c>
    </row>
    <row r="141" spans="1:3">
      <c r="A141" t="s">
        <v>3275</v>
      </c>
    </row>
    <row r="142" spans="1:3" ht="24.6">
      <c r="A142" t="s">
        <v>3276</v>
      </c>
      <c r="B142" t="s">
        <v>3764</v>
      </c>
      <c r="C142">
        <v>35.9</v>
      </c>
    </row>
    <row r="143" spans="1:3" ht="24.6">
      <c r="A143" t="s">
        <v>527</v>
      </c>
      <c r="B143" t="s">
        <v>3839</v>
      </c>
      <c r="C143">
        <v>48.9</v>
      </c>
    </row>
    <row r="144" spans="1:3" ht="24.6">
      <c r="A144" t="s">
        <v>325</v>
      </c>
      <c r="B144" t="s">
        <v>3822</v>
      </c>
      <c r="C144">
        <v>54.9</v>
      </c>
    </row>
    <row r="145" spans="1:3" ht="24.6">
      <c r="A145" t="s">
        <v>535</v>
      </c>
      <c r="B145" t="s">
        <v>3821</v>
      </c>
      <c r="C145">
        <v>46.9</v>
      </c>
    </row>
    <row r="146" spans="1:3" ht="24.6">
      <c r="A146" t="s">
        <v>3277</v>
      </c>
      <c r="B146" t="s">
        <v>3840</v>
      </c>
      <c r="C146">
        <v>160.97</v>
      </c>
    </row>
    <row r="147" spans="1:3" ht="24.6">
      <c r="A147" t="s">
        <v>3278</v>
      </c>
      <c r="B147" t="s">
        <v>3841</v>
      </c>
      <c r="C147">
        <v>45.9</v>
      </c>
    </row>
    <row r="148" spans="1:3" ht="24.6">
      <c r="A148" t="s">
        <v>3279</v>
      </c>
      <c r="B148" t="s">
        <v>3842</v>
      </c>
      <c r="C148">
        <v>40.9</v>
      </c>
    </row>
    <row r="149" spans="1:3" ht="24.6">
      <c r="A149" t="s">
        <v>349</v>
      </c>
      <c r="B149" t="s">
        <v>3843</v>
      </c>
      <c r="C149">
        <v>43.9</v>
      </c>
    </row>
    <row r="150" spans="1:3" ht="24.6">
      <c r="A150" t="s">
        <v>416</v>
      </c>
      <c r="B150" t="s">
        <v>3825</v>
      </c>
      <c r="C150">
        <v>54.9</v>
      </c>
    </row>
    <row r="151" spans="1:3" ht="24.6">
      <c r="A151" t="s">
        <v>3280</v>
      </c>
      <c r="B151" t="s">
        <v>3844</v>
      </c>
      <c r="C151">
        <v>32.9</v>
      </c>
    </row>
    <row r="152" spans="1:3" ht="24.6">
      <c r="A152" t="s">
        <v>3281</v>
      </c>
      <c r="B152" t="s">
        <v>3845</v>
      </c>
      <c r="C152">
        <v>54.9</v>
      </c>
    </row>
    <row r="153" spans="1:3" ht="24.6">
      <c r="A153" t="s">
        <v>3282</v>
      </c>
      <c r="B153" t="s">
        <v>3846</v>
      </c>
      <c r="C153">
        <v>48.9</v>
      </c>
    </row>
    <row r="154" spans="1:3" ht="24.6">
      <c r="A154" t="s">
        <v>3283</v>
      </c>
      <c r="B154" t="s">
        <v>3829</v>
      </c>
      <c r="C154">
        <v>37.9</v>
      </c>
    </row>
    <row r="155" spans="1:3" ht="24.6">
      <c r="A155" t="s">
        <v>330</v>
      </c>
      <c r="B155" t="s">
        <v>3810</v>
      </c>
      <c r="C155">
        <v>62.9</v>
      </c>
    </row>
    <row r="156" spans="1:3" ht="24.6">
      <c r="A156" t="s">
        <v>3284</v>
      </c>
      <c r="B156" t="s">
        <v>3739</v>
      </c>
      <c r="C156">
        <v>61.9</v>
      </c>
    </row>
    <row r="157" spans="1:3" ht="24.6">
      <c r="A157" t="s">
        <v>3285</v>
      </c>
      <c r="B157" t="s">
        <v>3847</v>
      </c>
      <c r="C157">
        <v>125.9</v>
      </c>
    </row>
    <row r="158" spans="1:3" ht="24.6">
      <c r="A158" t="s">
        <v>3286</v>
      </c>
      <c r="B158" t="s">
        <v>3848</v>
      </c>
      <c r="C158">
        <v>115.9</v>
      </c>
    </row>
    <row r="159" spans="1:3" ht="24.6">
      <c r="A159" t="s">
        <v>497</v>
      </c>
      <c r="B159" t="s">
        <v>3840</v>
      </c>
      <c r="C159">
        <v>160.97</v>
      </c>
    </row>
    <row r="160" spans="1:3" ht="24.6">
      <c r="A160" t="s">
        <v>3287</v>
      </c>
      <c r="B160" t="s">
        <v>3849</v>
      </c>
      <c r="C160">
        <v>95.9</v>
      </c>
    </row>
    <row r="161" spans="1:3" ht="24.6">
      <c r="A161" t="s">
        <v>3288</v>
      </c>
      <c r="B161" t="s">
        <v>3850</v>
      </c>
      <c r="C161">
        <v>67.900000000000006</v>
      </c>
    </row>
    <row r="162" spans="1:3" ht="24.6">
      <c r="A162" t="s">
        <v>3289</v>
      </c>
      <c r="B162" t="s">
        <v>3729</v>
      </c>
      <c r="C162">
        <v>48.9</v>
      </c>
    </row>
    <row r="163" spans="1:3" ht="24.6">
      <c r="A163" t="s">
        <v>3290</v>
      </c>
      <c r="B163" t="s">
        <v>3851</v>
      </c>
      <c r="C163">
        <v>48.9</v>
      </c>
    </row>
    <row r="164" spans="1:3" ht="24.6">
      <c r="A164" t="s">
        <v>3291</v>
      </c>
      <c r="B164" t="s">
        <v>3852</v>
      </c>
      <c r="C164">
        <v>76.900000000000006</v>
      </c>
    </row>
    <row r="165" spans="1:3" ht="24.6">
      <c r="A165" t="s">
        <v>3292</v>
      </c>
      <c r="B165" t="s">
        <v>3844</v>
      </c>
      <c r="C165">
        <v>27</v>
      </c>
    </row>
    <row r="166" spans="1:3" ht="24.6">
      <c r="A166" t="s">
        <v>3293</v>
      </c>
      <c r="B166" t="s">
        <v>3790</v>
      </c>
      <c r="C166">
        <v>27.9</v>
      </c>
    </row>
    <row r="167" spans="1:3" ht="24.6">
      <c r="A167" t="s">
        <v>254</v>
      </c>
      <c r="B167" t="s">
        <v>3770</v>
      </c>
      <c r="C167">
        <v>54.9</v>
      </c>
    </row>
    <row r="168" spans="1:3" ht="24.6">
      <c r="A168" t="s">
        <v>3294</v>
      </c>
      <c r="B168" t="s">
        <v>3853</v>
      </c>
      <c r="C168">
        <v>48.9</v>
      </c>
    </row>
    <row r="169" spans="1:3" ht="24.6">
      <c r="A169" t="s">
        <v>3295</v>
      </c>
      <c r="B169" t="s">
        <v>3854</v>
      </c>
      <c r="C169">
        <v>27</v>
      </c>
    </row>
    <row r="170" spans="1:3">
      <c r="A170" t="s">
        <v>670</v>
      </c>
      <c r="B170" t="s">
        <v>3855</v>
      </c>
      <c r="C170">
        <v>16</v>
      </c>
    </row>
    <row r="171" spans="1:3" ht="24.6">
      <c r="A171" t="s">
        <v>3296</v>
      </c>
      <c r="B171" t="s">
        <v>3856</v>
      </c>
      <c r="C171">
        <v>43.9</v>
      </c>
    </row>
    <row r="172" spans="1:3" ht="24.6">
      <c r="A172" t="s">
        <v>3297</v>
      </c>
      <c r="B172" t="s">
        <v>3857</v>
      </c>
      <c r="C172">
        <v>39.5</v>
      </c>
    </row>
    <row r="173" spans="1:3">
      <c r="A173" t="s">
        <v>3297</v>
      </c>
    </row>
    <row r="174" spans="1:3">
      <c r="A174" t="s">
        <v>3297</v>
      </c>
    </row>
    <row r="175" spans="1:3">
      <c r="A175" t="s">
        <v>3297</v>
      </c>
    </row>
    <row r="176" spans="1:3" ht="24.6">
      <c r="A176" t="s">
        <v>387</v>
      </c>
      <c r="B176" t="s">
        <v>3856</v>
      </c>
      <c r="C176">
        <v>43.9</v>
      </c>
    </row>
    <row r="177" spans="1:3" ht="24.6">
      <c r="A177" t="s">
        <v>537</v>
      </c>
      <c r="B177" t="s">
        <v>3760</v>
      </c>
      <c r="C177">
        <v>61.9</v>
      </c>
    </row>
    <row r="178" spans="1:3" ht="24.6">
      <c r="A178" t="s">
        <v>3298</v>
      </c>
      <c r="B178" t="s">
        <v>3858</v>
      </c>
      <c r="C178">
        <v>43.9</v>
      </c>
    </row>
    <row r="179" spans="1:3" ht="24.6">
      <c r="A179" t="s">
        <v>3299</v>
      </c>
      <c r="B179" t="s">
        <v>3819</v>
      </c>
      <c r="C179">
        <v>74.900000000000006</v>
      </c>
    </row>
    <row r="180" spans="1:3" ht="24.6">
      <c r="A180" t="s">
        <v>3300</v>
      </c>
      <c r="B180" t="s">
        <v>3859</v>
      </c>
      <c r="C180">
        <v>36.9</v>
      </c>
    </row>
    <row r="181" spans="1:3" ht="24.6">
      <c r="A181" t="s">
        <v>3301</v>
      </c>
      <c r="B181" t="s">
        <v>3860</v>
      </c>
      <c r="C181">
        <v>36.9</v>
      </c>
    </row>
    <row r="182" spans="1:3">
      <c r="A182" t="s">
        <v>3302</v>
      </c>
      <c r="B182" t="s">
        <v>3861</v>
      </c>
      <c r="C182">
        <v>47.9</v>
      </c>
    </row>
    <row r="183" spans="1:3" ht="24.6">
      <c r="A183" t="s">
        <v>725</v>
      </c>
      <c r="B183" t="s">
        <v>3862</v>
      </c>
      <c r="C183">
        <v>30.9</v>
      </c>
    </row>
    <row r="184" spans="1:3" ht="24.6">
      <c r="A184" t="s">
        <v>3303</v>
      </c>
      <c r="B184" t="s">
        <v>3863</v>
      </c>
      <c r="C184">
        <v>37.9</v>
      </c>
    </row>
    <row r="185" spans="1:3" ht="24.6">
      <c r="A185" t="s">
        <v>3304</v>
      </c>
      <c r="B185" t="s">
        <v>3864</v>
      </c>
      <c r="C185">
        <v>43.9</v>
      </c>
    </row>
    <row r="186" spans="1:3" ht="24.6">
      <c r="A186" t="s">
        <v>3305</v>
      </c>
      <c r="B186" t="s">
        <v>3865</v>
      </c>
      <c r="C186">
        <v>34.9</v>
      </c>
    </row>
    <row r="187" spans="1:3" ht="24.6">
      <c r="A187" t="s">
        <v>3306</v>
      </c>
      <c r="B187" t="s">
        <v>3866</v>
      </c>
      <c r="C187">
        <v>75.900000000000006</v>
      </c>
    </row>
    <row r="188" spans="1:3" ht="24.6">
      <c r="A188" t="s">
        <v>3307</v>
      </c>
      <c r="B188" t="s">
        <v>3867</v>
      </c>
      <c r="C188">
        <v>32.9</v>
      </c>
    </row>
    <row r="189" spans="1:3" ht="24.6">
      <c r="A189" t="s">
        <v>3308</v>
      </c>
      <c r="B189" t="s">
        <v>3868</v>
      </c>
      <c r="C189">
        <v>125.9</v>
      </c>
    </row>
    <row r="190" spans="1:3" ht="24.6">
      <c r="A190" t="s">
        <v>3309</v>
      </c>
      <c r="B190" t="s">
        <v>3844</v>
      </c>
      <c r="C190">
        <v>32.9</v>
      </c>
    </row>
    <row r="191" spans="1:3" ht="24.6">
      <c r="A191" t="s">
        <v>532</v>
      </c>
      <c r="B191" t="s">
        <v>3869</v>
      </c>
      <c r="C191">
        <v>53.9</v>
      </c>
    </row>
    <row r="192" spans="1:3" ht="24.6">
      <c r="A192" t="s">
        <v>410</v>
      </c>
      <c r="B192" t="s">
        <v>3813</v>
      </c>
      <c r="C192">
        <v>43.9</v>
      </c>
    </row>
    <row r="193" spans="1:3" ht="24.6">
      <c r="A193" t="s">
        <v>482</v>
      </c>
      <c r="B193" t="s">
        <v>3786</v>
      </c>
      <c r="C193">
        <v>48.9</v>
      </c>
    </row>
    <row r="194" spans="1:3" ht="24.6">
      <c r="A194" t="s">
        <v>403</v>
      </c>
      <c r="B194" t="s">
        <v>3835</v>
      </c>
      <c r="C194">
        <v>70.900000000000006</v>
      </c>
    </row>
    <row r="195" spans="1:3" ht="24.6">
      <c r="A195" t="s">
        <v>117</v>
      </c>
      <c r="B195" t="s">
        <v>3870</v>
      </c>
      <c r="C195">
        <v>76.900000000000006</v>
      </c>
    </row>
    <row r="196" spans="1:3" ht="24.6">
      <c r="A196" t="s">
        <v>3310</v>
      </c>
      <c r="B196" t="s">
        <v>3865</v>
      </c>
      <c r="C196">
        <v>32.9</v>
      </c>
    </row>
    <row r="197" spans="1:3" ht="24.6">
      <c r="A197" t="s">
        <v>3311</v>
      </c>
      <c r="B197" t="s">
        <v>3823</v>
      </c>
      <c r="C197">
        <v>37.9</v>
      </c>
    </row>
    <row r="198" spans="1:3" ht="24.6">
      <c r="A198" t="s">
        <v>3312</v>
      </c>
      <c r="B198" t="s">
        <v>3823</v>
      </c>
      <c r="C198">
        <v>37.9</v>
      </c>
    </row>
    <row r="199" spans="1:3" ht="24.6">
      <c r="A199" t="s">
        <v>3313</v>
      </c>
      <c r="B199" t="s">
        <v>3831</v>
      </c>
      <c r="C199">
        <v>65.900000000000006</v>
      </c>
    </row>
    <row r="200" spans="1:3" ht="24.6">
      <c r="A200" t="s">
        <v>3314</v>
      </c>
      <c r="B200" t="s">
        <v>3829</v>
      </c>
      <c r="C200">
        <v>37.9</v>
      </c>
    </row>
    <row r="201" spans="1:3" ht="24.6">
      <c r="A201" t="s">
        <v>59</v>
      </c>
      <c r="B201" t="s">
        <v>3845</v>
      </c>
      <c r="C201">
        <v>54.9</v>
      </c>
    </row>
    <row r="202" spans="1:3" ht="24.6">
      <c r="A202" t="s">
        <v>391</v>
      </c>
      <c r="B202" t="s">
        <v>3871</v>
      </c>
      <c r="C202">
        <v>48.9</v>
      </c>
    </row>
    <row r="203" spans="1:3" ht="24.6">
      <c r="A203" t="s">
        <v>3315</v>
      </c>
      <c r="B203" t="s">
        <v>3872</v>
      </c>
      <c r="C203">
        <v>43.9</v>
      </c>
    </row>
    <row r="204" spans="1:3" ht="24.6">
      <c r="A204" t="s">
        <v>548</v>
      </c>
      <c r="B204" t="s">
        <v>3873</v>
      </c>
      <c r="C204">
        <v>67.900000000000006</v>
      </c>
    </row>
    <row r="205" spans="1:3" ht="24.6">
      <c r="A205" t="s">
        <v>3316</v>
      </c>
      <c r="B205" t="s">
        <v>3874</v>
      </c>
      <c r="C205">
        <v>37.9</v>
      </c>
    </row>
    <row r="206" spans="1:3" ht="24.6">
      <c r="A206" t="s">
        <v>3317</v>
      </c>
      <c r="B206" t="s">
        <v>3875</v>
      </c>
      <c r="C206">
        <v>36.9</v>
      </c>
    </row>
    <row r="207" spans="1:3" ht="24.6">
      <c r="A207" t="s">
        <v>3318</v>
      </c>
      <c r="B207" t="s">
        <v>3863</v>
      </c>
      <c r="C207">
        <v>37.9</v>
      </c>
    </row>
    <row r="208" spans="1:3" ht="24.6">
      <c r="A208" t="s">
        <v>352</v>
      </c>
      <c r="B208" t="s">
        <v>3853</v>
      </c>
      <c r="C208">
        <v>48.9</v>
      </c>
    </row>
    <row r="209" spans="1:3" ht="24.6">
      <c r="A209" t="s">
        <v>3319</v>
      </c>
      <c r="B209" t="s">
        <v>3823</v>
      </c>
      <c r="C209">
        <v>37.9</v>
      </c>
    </row>
    <row r="210" spans="1:3" ht="24.6">
      <c r="A210" t="s">
        <v>3320</v>
      </c>
      <c r="B210" t="s">
        <v>3829</v>
      </c>
      <c r="C210">
        <v>37.9</v>
      </c>
    </row>
    <row r="211" spans="1:3" ht="24.6">
      <c r="A211" t="s">
        <v>3321</v>
      </c>
      <c r="B211" t="s">
        <v>3876</v>
      </c>
      <c r="C211">
        <v>37.9</v>
      </c>
    </row>
    <row r="212" spans="1:3" ht="24.6">
      <c r="A212" t="s">
        <v>3322</v>
      </c>
      <c r="B212" t="s">
        <v>3844</v>
      </c>
      <c r="C212">
        <v>32.9</v>
      </c>
    </row>
    <row r="213" spans="1:3" ht="24.6">
      <c r="A213" t="s">
        <v>398</v>
      </c>
      <c r="B213" t="s">
        <v>3877</v>
      </c>
      <c r="C213">
        <v>62.9</v>
      </c>
    </row>
    <row r="214" spans="1:3">
      <c r="A214" t="s">
        <v>3323</v>
      </c>
      <c r="B214" t="s">
        <v>3878</v>
      </c>
      <c r="C214">
        <v>41.9</v>
      </c>
    </row>
    <row r="215" spans="1:3" ht="24.6">
      <c r="A215" t="s">
        <v>3324</v>
      </c>
      <c r="B215" t="s">
        <v>3879</v>
      </c>
      <c r="C215">
        <v>35</v>
      </c>
    </row>
    <row r="216" spans="1:3" ht="24.6">
      <c r="A216" t="s">
        <v>3325</v>
      </c>
      <c r="B216" t="s">
        <v>3880</v>
      </c>
      <c r="C216">
        <v>35.9</v>
      </c>
    </row>
    <row r="217" spans="1:3" ht="24.6">
      <c r="A217" t="s">
        <v>3326</v>
      </c>
      <c r="B217" t="s">
        <v>3881</v>
      </c>
      <c r="C217">
        <v>61.9</v>
      </c>
    </row>
    <row r="218" spans="1:3" ht="24.6">
      <c r="A218" t="s">
        <v>3327</v>
      </c>
      <c r="B218" t="s">
        <v>3865</v>
      </c>
      <c r="C218">
        <v>30.9</v>
      </c>
    </row>
    <row r="219" spans="1:3" ht="24.6">
      <c r="A219" t="s">
        <v>3328</v>
      </c>
      <c r="B219" t="s">
        <v>3829</v>
      </c>
      <c r="C219">
        <v>37.9</v>
      </c>
    </row>
    <row r="220" spans="1:3" ht="24.6">
      <c r="A220" t="s">
        <v>3329</v>
      </c>
      <c r="B220" t="s">
        <v>3880</v>
      </c>
      <c r="C220">
        <v>35.9</v>
      </c>
    </row>
    <row r="221" spans="1:3" ht="24.6">
      <c r="A221" t="s">
        <v>3330</v>
      </c>
      <c r="B221" t="s">
        <v>3874</v>
      </c>
      <c r="C221">
        <v>37.9</v>
      </c>
    </row>
    <row r="222" spans="1:3" ht="24.6">
      <c r="A222" t="s">
        <v>3331</v>
      </c>
      <c r="B222" t="s">
        <v>3882</v>
      </c>
      <c r="C222">
        <v>40</v>
      </c>
    </row>
    <row r="223" spans="1:3" ht="24.6">
      <c r="A223" t="s">
        <v>709</v>
      </c>
      <c r="B223" t="s">
        <v>3777</v>
      </c>
      <c r="C223">
        <v>75</v>
      </c>
    </row>
    <row r="224" spans="1:3" ht="24.6">
      <c r="A224" t="s">
        <v>545</v>
      </c>
      <c r="B224" t="s">
        <v>3816</v>
      </c>
      <c r="C224">
        <v>58.9</v>
      </c>
    </row>
    <row r="225" spans="1:3" ht="24.6">
      <c r="A225" t="s">
        <v>3332</v>
      </c>
      <c r="B225" t="s">
        <v>3865</v>
      </c>
      <c r="C225">
        <v>28.9</v>
      </c>
    </row>
    <row r="226" spans="1:3" ht="24.6">
      <c r="A226" t="s">
        <v>3333</v>
      </c>
      <c r="B226" t="s">
        <v>3844</v>
      </c>
      <c r="C226">
        <v>32.9</v>
      </c>
    </row>
    <row r="227" spans="1:3" ht="24.6">
      <c r="A227" t="s">
        <v>3334</v>
      </c>
      <c r="B227" t="s">
        <v>3883</v>
      </c>
      <c r="C227">
        <v>37.9</v>
      </c>
    </row>
    <row r="228" spans="1:3">
      <c r="A228" t="s">
        <v>3334</v>
      </c>
    </row>
    <row r="229" spans="1:3">
      <c r="A229" t="s">
        <v>3334</v>
      </c>
    </row>
    <row r="230" spans="1:3">
      <c r="A230" t="s">
        <v>3334</v>
      </c>
    </row>
    <row r="231" spans="1:3" ht="24.6">
      <c r="A231" t="s">
        <v>3335</v>
      </c>
      <c r="B231" t="s">
        <v>3823</v>
      </c>
      <c r="C231">
        <v>37.9</v>
      </c>
    </row>
    <row r="232" spans="1:3" ht="24.6">
      <c r="A232" t="s">
        <v>3336</v>
      </c>
      <c r="B232" t="s">
        <v>3884</v>
      </c>
      <c r="C232">
        <v>48.89</v>
      </c>
    </row>
    <row r="233" spans="1:3" ht="24.6">
      <c r="A233" t="s">
        <v>3337</v>
      </c>
      <c r="B233" t="s">
        <v>3880</v>
      </c>
    </row>
    <row r="234" spans="1:3" ht="24.6">
      <c r="A234" t="s">
        <v>3338</v>
      </c>
      <c r="B234" t="s">
        <v>3848</v>
      </c>
      <c r="C234">
        <v>115.9</v>
      </c>
    </row>
    <row r="235" spans="1:3" ht="24.6">
      <c r="A235" t="s">
        <v>3339</v>
      </c>
      <c r="B235" t="s">
        <v>3865</v>
      </c>
      <c r="C235">
        <v>30.9</v>
      </c>
    </row>
    <row r="236" spans="1:3" ht="24.6">
      <c r="A236" t="s">
        <v>3340</v>
      </c>
      <c r="B236" t="s">
        <v>3880</v>
      </c>
      <c r="C236">
        <v>35.9</v>
      </c>
    </row>
    <row r="237" spans="1:3" ht="24.6">
      <c r="A237" t="s">
        <v>2842</v>
      </c>
      <c r="B237" t="s">
        <v>3885</v>
      </c>
      <c r="C237">
        <v>33.94</v>
      </c>
    </row>
    <row r="238" spans="1:3" ht="24.6">
      <c r="A238" t="s">
        <v>3341</v>
      </c>
      <c r="B238" t="s">
        <v>3829</v>
      </c>
      <c r="C238">
        <v>37.9</v>
      </c>
    </row>
    <row r="239" spans="1:3" ht="24.6">
      <c r="A239" t="s">
        <v>3342</v>
      </c>
      <c r="B239" t="s">
        <v>3886</v>
      </c>
      <c r="C239">
        <v>37.9</v>
      </c>
    </row>
    <row r="240" spans="1:3" ht="24.6">
      <c r="A240" t="s">
        <v>3343</v>
      </c>
      <c r="B240" t="s">
        <v>3806</v>
      </c>
      <c r="C240">
        <v>27</v>
      </c>
    </row>
    <row r="241" spans="1:3" ht="24.6">
      <c r="A241" t="s">
        <v>3344</v>
      </c>
      <c r="B241" t="s">
        <v>3880</v>
      </c>
      <c r="C241">
        <v>35.9</v>
      </c>
    </row>
    <row r="242" spans="1:3" ht="24.6">
      <c r="A242" t="s">
        <v>3345</v>
      </c>
      <c r="B242" t="s">
        <v>3887</v>
      </c>
      <c r="C242">
        <v>37.9</v>
      </c>
    </row>
    <row r="243" spans="1:3">
      <c r="A243" t="s">
        <v>3345</v>
      </c>
    </row>
    <row r="244" spans="1:3">
      <c r="A244" t="s">
        <v>3345</v>
      </c>
    </row>
    <row r="245" spans="1:3">
      <c r="A245" t="s">
        <v>3345</v>
      </c>
    </row>
    <row r="246" spans="1:3" ht="24.6">
      <c r="A246" t="s">
        <v>3346</v>
      </c>
      <c r="B246" t="s">
        <v>3882</v>
      </c>
      <c r="C246">
        <v>40</v>
      </c>
    </row>
    <row r="247" spans="1:3" ht="24.6">
      <c r="A247" t="s">
        <v>3347</v>
      </c>
      <c r="B247" t="s">
        <v>3880</v>
      </c>
      <c r="C247">
        <v>35.9</v>
      </c>
    </row>
    <row r="248" spans="1:3" ht="24.6">
      <c r="A248" t="s">
        <v>3348</v>
      </c>
      <c r="B248" t="s">
        <v>3888</v>
      </c>
      <c r="C248">
        <v>287.89999999999998</v>
      </c>
    </row>
    <row r="249" spans="1:3" ht="24.6">
      <c r="A249" t="s">
        <v>3349</v>
      </c>
      <c r="B249" t="s">
        <v>3889</v>
      </c>
      <c r="C249">
        <v>61.9</v>
      </c>
    </row>
    <row r="250" spans="1:3" ht="24.6">
      <c r="A250" t="s">
        <v>3350</v>
      </c>
      <c r="B250" t="s">
        <v>3890</v>
      </c>
      <c r="C250">
        <v>103.9</v>
      </c>
    </row>
    <row r="251" spans="1:3" ht="24.6">
      <c r="A251" t="s">
        <v>478</v>
      </c>
      <c r="B251" t="s">
        <v>3891</v>
      </c>
      <c r="C251">
        <v>75.900000000000006</v>
      </c>
    </row>
    <row r="252" spans="1:3" ht="24.6">
      <c r="A252" t="s">
        <v>3351</v>
      </c>
      <c r="B252" t="s">
        <v>3892</v>
      </c>
      <c r="C252">
        <v>75.900000000000006</v>
      </c>
    </row>
    <row r="253" spans="1:3" ht="24.6">
      <c r="A253" t="s">
        <v>3352</v>
      </c>
      <c r="B253" t="s">
        <v>3879</v>
      </c>
      <c r="C253">
        <v>35</v>
      </c>
    </row>
    <row r="254" spans="1:3" ht="24.6">
      <c r="A254" t="s">
        <v>3353</v>
      </c>
      <c r="B254" t="s">
        <v>3893</v>
      </c>
      <c r="C254">
        <v>32.6</v>
      </c>
    </row>
    <row r="255" spans="1:3" ht="24.6">
      <c r="A255" t="s">
        <v>3354</v>
      </c>
      <c r="B255" t="s">
        <v>3894</v>
      </c>
      <c r="C255">
        <v>65.900000000000006</v>
      </c>
    </row>
    <row r="256" spans="1:3" ht="24.6">
      <c r="A256" t="s">
        <v>3355</v>
      </c>
      <c r="B256" t="s">
        <v>3874</v>
      </c>
      <c r="C256">
        <v>37.9</v>
      </c>
    </row>
    <row r="257" spans="1:3" ht="24.6">
      <c r="A257" t="s">
        <v>3356</v>
      </c>
      <c r="B257" t="s">
        <v>3895</v>
      </c>
      <c r="C257">
        <v>37.9</v>
      </c>
    </row>
    <row r="258" spans="1:3" ht="24.6">
      <c r="A258" t="s">
        <v>3357</v>
      </c>
      <c r="B258" t="s">
        <v>3896</v>
      </c>
      <c r="C258">
        <v>45.9</v>
      </c>
    </row>
    <row r="259" spans="1:3" ht="24.6">
      <c r="A259" t="s">
        <v>3358</v>
      </c>
      <c r="B259" t="s">
        <v>3892</v>
      </c>
      <c r="C259">
        <v>75.900000000000006</v>
      </c>
    </row>
    <row r="260" spans="1:3" ht="24.6">
      <c r="A260" t="s">
        <v>3359</v>
      </c>
      <c r="B260" t="s">
        <v>3897</v>
      </c>
      <c r="C260">
        <v>65.900000000000006</v>
      </c>
    </row>
    <row r="261" spans="1:3" ht="24.6">
      <c r="A261" t="s">
        <v>3360</v>
      </c>
      <c r="B261" t="s">
        <v>3893</v>
      </c>
      <c r="C261">
        <v>32.6</v>
      </c>
    </row>
    <row r="262" spans="1:3" ht="24.6">
      <c r="A262" t="s">
        <v>468</v>
      </c>
      <c r="B262" t="s">
        <v>3776</v>
      </c>
      <c r="C262">
        <v>60.9</v>
      </c>
    </row>
    <row r="263" spans="1:3" ht="24.6">
      <c r="A263" t="s">
        <v>3361</v>
      </c>
      <c r="B263" t="s">
        <v>3898</v>
      </c>
      <c r="C263">
        <v>529</v>
      </c>
    </row>
    <row r="264" spans="1:3" ht="24.6">
      <c r="A264" t="s">
        <v>3362</v>
      </c>
      <c r="B264" t="s">
        <v>3899</v>
      </c>
      <c r="C264">
        <v>37.9</v>
      </c>
    </row>
    <row r="265" spans="1:3" ht="24.6">
      <c r="A265" t="s">
        <v>3363</v>
      </c>
      <c r="B265" t="s">
        <v>3867</v>
      </c>
      <c r="C265">
        <v>32.9</v>
      </c>
    </row>
    <row r="266" spans="1:3">
      <c r="A266" t="s">
        <v>3364</v>
      </c>
      <c r="B266" t="s">
        <v>3878</v>
      </c>
      <c r="C266">
        <v>41.9</v>
      </c>
    </row>
    <row r="267" spans="1:3" ht="24.6">
      <c r="A267" t="s">
        <v>3365</v>
      </c>
      <c r="B267" t="s">
        <v>3896</v>
      </c>
      <c r="C267">
        <v>45.9</v>
      </c>
    </row>
    <row r="268" spans="1:3">
      <c r="A268" t="s">
        <v>3366</v>
      </c>
      <c r="B268" t="s">
        <v>3900</v>
      </c>
    </row>
    <row r="269" spans="1:3">
      <c r="A269" t="s">
        <v>3367</v>
      </c>
      <c r="B269" t="s">
        <v>3901</v>
      </c>
      <c r="C269">
        <v>165.9</v>
      </c>
    </row>
    <row r="270" spans="1:3" ht="24.6">
      <c r="A270" t="s">
        <v>3368</v>
      </c>
      <c r="B270" t="s">
        <v>3902</v>
      </c>
      <c r="C270">
        <v>287.89999999999998</v>
      </c>
    </row>
    <row r="271" spans="1:3" ht="24.6">
      <c r="A271" t="s">
        <v>3369</v>
      </c>
      <c r="B271" t="s">
        <v>3903</v>
      </c>
      <c r="C271">
        <v>138.9</v>
      </c>
    </row>
    <row r="272" spans="1:3" ht="24.6">
      <c r="A272" t="s">
        <v>3370</v>
      </c>
      <c r="B272" t="s">
        <v>3904</v>
      </c>
      <c r="C272">
        <v>30.6</v>
      </c>
    </row>
    <row r="273" spans="1:3" ht="24.6">
      <c r="A273" t="s">
        <v>599</v>
      </c>
      <c r="B273" t="s">
        <v>3905</v>
      </c>
      <c r="C273">
        <v>529</v>
      </c>
    </row>
    <row r="274" spans="1:3" ht="24.6">
      <c r="A274" t="s">
        <v>541</v>
      </c>
      <c r="B274" t="s">
        <v>3755</v>
      </c>
      <c r="C274">
        <v>54.9</v>
      </c>
    </row>
    <row r="275" spans="1:3" ht="24.6">
      <c r="A275" t="s">
        <v>3371</v>
      </c>
      <c r="B275" t="s">
        <v>3906</v>
      </c>
      <c r="C275">
        <v>36.9</v>
      </c>
    </row>
    <row r="276" spans="1:3" ht="24.6">
      <c r="A276" t="s">
        <v>3372</v>
      </c>
      <c r="B276" t="s">
        <v>3907</v>
      </c>
      <c r="C276">
        <v>41.7</v>
      </c>
    </row>
    <row r="277" spans="1:3" ht="24.6">
      <c r="A277" t="s">
        <v>3373</v>
      </c>
      <c r="B277" t="s">
        <v>3908</v>
      </c>
      <c r="C277">
        <v>51.9</v>
      </c>
    </row>
    <row r="278" spans="1:3" ht="24.6">
      <c r="A278" t="s">
        <v>3374</v>
      </c>
      <c r="B278" t="s">
        <v>3764</v>
      </c>
      <c r="C278">
        <v>35.9</v>
      </c>
    </row>
    <row r="279" spans="1:3">
      <c r="A279" t="s">
        <v>3374</v>
      </c>
    </row>
    <row r="280" spans="1:3">
      <c r="A280" t="s">
        <v>3374</v>
      </c>
    </row>
    <row r="281" spans="1:3">
      <c r="A281" t="s">
        <v>3374</v>
      </c>
    </row>
    <row r="282" spans="1:3">
      <c r="A282" t="s">
        <v>3374</v>
      </c>
    </row>
    <row r="283" spans="1:3">
      <c r="A283" t="s">
        <v>3374</v>
      </c>
    </row>
    <row r="284" spans="1:3">
      <c r="A284" t="s">
        <v>3374</v>
      </c>
    </row>
    <row r="285" spans="1:3">
      <c r="A285" t="s">
        <v>3374</v>
      </c>
    </row>
    <row r="286" spans="1:3" ht="24.6">
      <c r="A286" t="s">
        <v>3375</v>
      </c>
      <c r="B286" t="s">
        <v>3790</v>
      </c>
      <c r="C286">
        <v>35.9</v>
      </c>
    </row>
    <row r="287" spans="1:3">
      <c r="A287" t="s">
        <v>3375</v>
      </c>
    </row>
    <row r="288" spans="1:3">
      <c r="A288" t="s">
        <v>3375</v>
      </c>
    </row>
    <row r="289" spans="1:3">
      <c r="A289" t="s">
        <v>3375</v>
      </c>
    </row>
    <row r="290" spans="1:3">
      <c r="A290" t="s">
        <v>3375</v>
      </c>
    </row>
    <row r="291" spans="1:3">
      <c r="A291" t="s">
        <v>3375</v>
      </c>
    </row>
    <row r="292" spans="1:3">
      <c r="A292" t="s">
        <v>3375</v>
      </c>
    </row>
    <row r="293" spans="1:3">
      <c r="A293" t="s">
        <v>3375</v>
      </c>
    </row>
    <row r="294" spans="1:3" ht="24.6">
      <c r="A294" t="s">
        <v>3376</v>
      </c>
      <c r="B294" t="s">
        <v>3758</v>
      </c>
      <c r="C294">
        <v>78</v>
      </c>
    </row>
    <row r="295" spans="1:3">
      <c r="A295" t="s">
        <v>3376</v>
      </c>
    </row>
    <row r="296" spans="1:3">
      <c r="A296" t="s">
        <v>3376</v>
      </c>
    </row>
    <row r="297" spans="1:3" ht="24.6">
      <c r="A297" t="s">
        <v>3377</v>
      </c>
      <c r="B297" t="s">
        <v>3909</v>
      </c>
      <c r="C297">
        <v>126.86</v>
      </c>
    </row>
    <row r="298" spans="1:3">
      <c r="A298" t="s">
        <v>3377</v>
      </c>
    </row>
    <row r="299" spans="1:3">
      <c r="A299" t="s">
        <v>3377</v>
      </c>
    </row>
    <row r="300" spans="1:3" ht="24.6">
      <c r="A300" t="s">
        <v>3378</v>
      </c>
      <c r="B300" t="s">
        <v>3823</v>
      </c>
      <c r="C300">
        <v>37.9</v>
      </c>
    </row>
    <row r="301" spans="1:3">
      <c r="A301" t="s">
        <v>3378</v>
      </c>
    </row>
    <row r="302" spans="1:3">
      <c r="A302" t="s">
        <v>3378</v>
      </c>
    </row>
    <row r="303" spans="1:3">
      <c r="A303" t="s">
        <v>3378</v>
      </c>
    </row>
    <row r="304" spans="1:3">
      <c r="A304" t="s">
        <v>3378</v>
      </c>
    </row>
    <row r="305" spans="1:3">
      <c r="A305" t="s">
        <v>3378</v>
      </c>
    </row>
    <row r="306" spans="1:3">
      <c r="A306" t="s">
        <v>3378</v>
      </c>
    </row>
    <row r="307" spans="1:3">
      <c r="A307" t="s">
        <v>3378</v>
      </c>
    </row>
    <row r="308" spans="1:3" ht="24.6">
      <c r="A308" t="s">
        <v>3379</v>
      </c>
      <c r="B308" t="s">
        <v>3875</v>
      </c>
      <c r="C308">
        <v>36.9</v>
      </c>
    </row>
    <row r="309" spans="1:3">
      <c r="A309" t="s">
        <v>3379</v>
      </c>
    </row>
    <row r="310" spans="1:3">
      <c r="A310" t="s">
        <v>3379</v>
      </c>
    </row>
    <row r="311" spans="1:3">
      <c r="A311" t="s">
        <v>3379</v>
      </c>
    </row>
    <row r="312" spans="1:3">
      <c r="A312" t="s">
        <v>3379</v>
      </c>
    </row>
    <row r="313" spans="1:3" ht="24.6">
      <c r="A313" t="s">
        <v>3380</v>
      </c>
      <c r="B313" t="s">
        <v>3783</v>
      </c>
      <c r="C313">
        <v>39.5</v>
      </c>
    </row>
    <row r="314" spans="1:3">
      <c r="A314" t="s">
        <v>3380</v>
      </c>
    </row>
    <row r="315" spans="1:3">
      <c r="A315" t="s">
        <v>3380</v>
      </c>
    </row>
    <row r="316" spans="1:3" ht="24.6">
      <c r="A316" t="s">
        <v>3381</v>
      </c>
      <c r="B316" t="s">
        <v>3829</v>
      </c>
      <c r="C316">
        <v>37.9</v>
      </c>
    </row>
    <row r="317" spans="1:3">
      <c r="A317" t="s">
        <v>3381</v>
      </c>
    </row>
    <row r="318" spans="1:3">
      <c r="A318" t="s">
        <v>3381</v>
      </c>
    </row>
    <row r="319" spans="1:3">
      <c r="A319" t="s">
        <v>3381</v>
      </c>
    </row>
    <row r="320" spans="1:3">
      <c r="A320" t="s">
        <v>3381</v>
      </c>
    </row>
    <row r="321" spans="1:3">
      <c r="A321" t="s">
        <v>3381</v>
      </c>
    </row>
    <row r="322" spans="1:3">
      <c r="A322" t="s">
        <v>3381</v>
      </c>
    </row>
    <row r="323" spans="1:3">
      <c r="A323" t="s">
        <v>3381</v>
      </c>
    </row>
    <row r="324" spans="1:3" ht="24.6">
      <c r="A324" t="s">
        <v>3382</v>
      </c>
      <c r="B324" t="s">
        <v>3844</v>
      </c>
      <c r="C324">
        <v>37.9</v>
      </c>
    </row>
    <row r="325" spans="1:3">
      <c r="A325" t="s">
        <v>3382</v>
      </c>
    </row>
    <row r="326" spans="1:3">
      <c r="A326" t="s">
        <v>3382</v>
      </c>
    </row>
    <row r="327" spans="1:3">
      <c r="A327" t="s">
        <v>3382</v>
      </c>
    </row>
    <row r="328" spans="1:3">
      <c r="A328" t="s">
        <v>3382</v>
      </c>
    </row>
    <row r="329" spans="1:3">
      <c r="A329" t="s">
        <v>3382</v>
      </c>
    </row>
    <row r="330" spans="1:3">
      <c r="A330" t="s">
        <v>3382</v>
      </c>
    </row>
    <row r="331" spans="1:3">
      <c r="A331" t="s">
        <v>3382</v>
      </c>
    </row>
    <row r="332" spans="1:3" ht="24.6">
      <c r="A332" t="s">
        <v>3383</v>
      </c>
      <c r="B332" t="s">
        <v>3786</v>
      </c>
      <c r="C332">
        <v>48.9</v>
      </c>
    </row>
    <row r="333" spans="1:3" ht="24.6">
      <c r="A333" t="s">
        <v>3384</v>
      </c>
      <c r="B333" t="s">
        <v>3865</v>
      </c>
      <c r="C333">
        <v>39.5</v>
      </c>
    </row>
    <row r="334" spans="1:3">
      <c r="A334" t="s">
        <v>3384</v>
      </c>
    </row>
    <row r="335" spans="1:3">
      <c r="A335" t="s">
        <v>3384</v>
      </c>
    </row>
    <row r="336" spans="1:3">
      <c r="A336" t="s">
        <v>3384</v>
      </c>
    </row>
    <row r="337" spans="1:3">
      <c r="A337" t="s">
        <v>3384</v>
      </c>
    </row>
    <row r="338" spans="1:3">
      <c r="A338" t="s">
        <v>3384</v>
      </c>
    </row>
    <row r="339" spans="1:3">
      <c r="A339" t="s">
        <v>3384</v>
      </c>
    </row>
    <row r="340" spans="1:3">
      <c r="A340" t="s">
        <v>3384</v>
      </c>
    </row>
    <row r="341" spans="1:3" ht="24.6">
      <c r="A341" t="s">
        <v>3385</v>
      </c>
      <c r="B341" t="s">
        <v>3800</v>
      </c>
    </row>
    <row r="342" spans="1:3" ht="24.6">
      <c r="A342" t="s">
        <v>3386</v>
      </c>
      <c r="B342" t="s">
        <v>3910</v>
      </c>
      <c r="C342">
        <v>42.9</v>
      </c>
    </row>
    <row r="343" spans="1:3" ht="24.6">
      <c r="A343" t="s">
        <v>3387</v>
      </c>
      <c r="B343" t="s">
        <v>3863</v>
      </c>
      <c r="C343">
        <v>37.9</v>
      </c>
    </row>
    <row r="344" spans="1:3">
      <c r="A344" t="s">
        <v>3387</v>
      </c>
    </row>
    <row r="345" spans="1:3">
      <c r="A345" t="s">
        <v>3387</v>
      </c>
    </row>
    <row r="346" spans="1:3">
      <c r="A346" t="s">
        <v>3387</v>
      </c>
    </row>
    <row r="347" spans="1:3" ht="24.6">
      <c r="A347" t="s">
        <v>3388</v>
      </c>
      <c r="B347" t="s">
        <v>3781</v>
      </c>
      <c r="C347">
        <v>70.900000000000006</v>
      </c>
    </row>
    <row r="348" spans="1:3" ht="24.6">
      <c r="A348" t="s">
        <v>3389</v>
      </c>
      <c r="B348" t="s">
        <v>3880</v>
      </c>
      <c r="C348">
        <v>35.9</v>
      </c>
    </row>
    <row r="349" spans="1:3">
      <c r="A349" t="s">
        <v>3389</v>
      </c>
    </row>
    <row r="350" spans="1:3">
      <c r="A350" t="s">
        <v>3389</v>
      </c>
    </row>
    <row r="351" spans="1:3">
      <c r="A351" t="s">
        <v>3389</v>
      </c>
    </row>
    <row r="352" spans="1:3">
      <c r="A352" t="s">
        <v>3389</v>
      </c>
    </row>
    <row r="353" spans="1:3">
      <c r="A353" t="s">
        <v>3389</v>
      </c>
    </row>
    <row r="354" spans="1:3">
      <c r="A354" t="s">
        <v>3389</v>
      </c>
    </row>
    <row r="355" spans="1:3">
      <c r="A355" t="s">
        <v>3389</v>
      </c>
    </row>
    <row r="356" spans="1:3" ht="24.6">
      <c r="A356" t="s">
        <v>3390</v>
      </c>
      <c r="B356" t="s">
        <v>3911</v>
      </c>
      <c r="C356">
        <v>62.9</v>
      </c>
    </row>
    <row r="357" spans="1:3" ht="24.6">
      <c r="A357" t="s">
        <v>3391</v>
      </c>
      <c r="B357" t="s">
        <v>3874</v>
      </c>
      <c r="C357">
        <v>37.9</v>
      </c>
    </row>
    <row r="358" spans="1:3">
      <c r="A358" t="s">
        <v>3391</v>
      </c>
    </row>
    <row r="359" spans="1:3">
      <c r="A359" t="s">
        <v>3391</v>
      </c>
    </row>
    <row r="360" spans="1:3">
      <c r="A360" t="s">
        <v>3391</v>
      </c>
    </row>
    <row r="361" spans="1:3" ht="24.6">
      <c r="A361" t="s">
        <v>3392</v>
      </c>
      <c r="B361" t="s">
        <v>3912</v>
      </c>
      <c r="C361">
        <v>37.9</v>
      </c>
    </row>
    <row r="362" spans="1:3" ht="24.6">
      <c r="A362" t="s">
        <v>3393</v>
      </c>
      <c r="B362" t="s">
        <v>3913</v>
      </c>
      <c r="C362">
        <v>43.9</v>
      </c>
    </row>
    <row r="363" spans="1:3" ht="24.6">
      <c r="A363" t="s">
        <v>3394</v>
      </c>
      <c r="B363" t="s">
        <v>3914</v>
      </c>
      <c r="C363">
        <v>32.9</v>
      </c>
    </row>
    <row r="364" spans="1:3">
      <c r="A364" t="s">
        <v>3394</v>
      </c>
    </row>
    <row r="365" spans="1:3">
      <c r="A365" t="s">
        <v>3394</v>
      </c>
    </row>
    <row r="366" spans="1:3">
      <c r="A366" t="s">
        <v>3394</v>
      </c>
    </row>
    <row r="367" spans="1:3">
      <c r="A367" t="s">
        <v>3394</v>
      </c>
    </row>
    <row r="368" spans="1:3" ht="24.6">
      <c r="A368" t="s">
        <v>3395</v>
      </c>
      <c r="B368" t="s">
        <v>3915</v>
      </c>
      <c r="C368">
        <v>479</v>
      </c>
    </row>
    <row r="369" spans="1:3" ht="24.6">
      <c r="A369" t="s">
        <v>3396</v>
      </c>
      <c r="B369" t="s">
        <v>3899</v>
      </c>
      <c r="C369">
        <v>37.9</v>
      </c>
    </row>
    <row r="370" spans="1:3">
      <c r="A370" t="s">
        <v>3396</v>
      </c>
    </row>
    <row r="371" spans="1:3">
      <c r="A371" t="s">
        <v>3396</v>
      </c>
    </row>
    <row r="372" spans="1:3">
      <c r="A372" t="s">
        <v>3396</v>
      </c>
    </row>
    <row r="373" spans="1:3" ht="24.6">
      <c r="A373" t="s">
        <v>3397</v>
      </c>
      <c r="B373" t="s">
        <v>3916</v>
      </c>
      <c r="C373">
        <v>58.9</v>
      </c>
    </row>
    <row r="374" spans="1:3" ht="24.6">
      <c r="A374" t="s">
        <v>3398</v>
      </c>
      <c r="B374" t="s">
        <v>3784</v>
      </c>
      <c r="C374">
        <v>125.9</v>
      </c>
    </row>
    <row r="375" spans="1:3">
      <c r="A375" t="s">
        <v>3399</v>
      </c>
      <c r="B375" t="s">
        <v>3807</v>
      </c>
      <c r="C375">
        <v>43.9</v>
      </c>
    </row>
    <row r="376" spans="1:3" ht="24.6">
      <c r="A376" t="s">
        <v>3400</v>
      </c>
      <c r="B376" t="s">
        <v>3917</v>
      </c>
      <c r="C376">
        <v>39.5</v>
      </c>
    </row>
    <row r="377" spans="1:3">
      <c r="A377" t="s">
        <v>3400</v>
      </c>
    </row>
    <row r="378" spans="1:3">
      <c r="A378" t="s">
        <v>3400</v>
      </c>
    </row>
    <row r="379" spans="1:3" ht="24.6">
      <c r="A379" t="s">
        <v>664</v>
      </c>
      <c r="B379" t="s">
        <v>3918</v>
      </c>
      <c r="C379">
        <v>23</v>
      </c>
    </row>
    <row r="380" spans="1:3" ht="24.6">
      <c r="A380" t="s">
        <v>558</v>
      </c>
      <c r="B380" t="s">
        <v>3919</v>
      </c>
      <c r="C380">
        <v>60.9</v>
      </c>
    </row>
    <row r="381" spans="1:3" ht="24.6">
      <c r="A381" t="s">
        <v>3401</v>
      </c>
      <c r="B381" t="s">
        <v>3920</v>
      </c>
      <c r="C381">
        <v>45.9</v>
      </c>
    </row>
    <row r="382" spans="1:3" ht="24.6">
      <c r="A382" t="s">
        <v>3402</v>
      </c>
      <c r="B382" t="s">
        <v>3921</v>
      </c>
      <c r="C382">
        <v>32.9</v>
      </c>
    </row>
    <row r="383" spans="1:3">
      <c r="A383" t="s">
        <v>3402</v>
      </c>
    </row>
    <row r="384" spans="1:3">
      <c r="A384" t="s">
        <v>3402</v>
      </c>
    </row>
    <row r="385" spans="1:3" ht="24.6">
      <c r="A385" t="s">
        <v>3403</v>
      </c>
      <c r="B385" t="s">
        <v>3764</v>
      </c>
      <c r="C385">
        <v>35.9</v>
      </c>
    </row>
    <row r="386" spans="1:3" ht="24.6">
      <c r="A386" t="s">
        <v>697</v>
      </c>
      <c r="B386" t="s">
        <v>3922</v>
      </c>
      <c r="C386">
        <v>26.8</v>
      </c>
    </row>
    <row r="387" spans="1:3" ht="24.6">
      <c r="A387" t="s">
        <v>3404</v>
      </c>
      <c r="B387" t="s">
        <v>3923</v>
      </c>
      <c r="C387">
        <v>75.900000000000006</v>
      </c>
    </row>
    <row r="388" spans="1:3" ht="24.6">
      <c r="A388" t="s">
        <v>3405</v>
      </c>
      <c r="B388" t="s">
        <v>3924</v>
      </c>
      <c r="C388">
        <v>23.9</v>
      </c>
    </row>
    <row r="389" spans="1:3" ht="24.6">
      <c r="A389" t="s">
        <v>3406</v>
      </c>
      <c r="B389" t="s">
        <v>3925</v>
      </c>
      <c r="C389">
        <v>31</v>
      </c>
    </row>
    <row r="390" spans="1:3" ht="24.6">
      <c r="A390" t="s">
        <v>2835</v>
      </c>
      <c r="B390" t="s">
        <v>3777</v>
      </c>
      <c r="C390">
        <v>76.900000000000006</v>
      </c>
    </row>
    <row r="391" spans="1:3" ht="24.6">
      <c r="A391" t="s">
        <v>2447</v>
      </c>
      <c r="B391" t="s">
        <v>3926</v>
      </c>
      <c r="C391">
        <v>30.9</v>
      </c>
    </row>
    <row r="392" spans="1:3" ht="24.6">
      <c r="A392" t="s">
        <v>3407</v>
      </c>
      <c r="B392" t="s">
        <v>3927</v>
      </c>
      <c r="C392">
        <v>39.5</v>
      </c>
    </row>
    <row r="393" spans="1:3">
      <c r="A393" t="s">
        <v>3407</v>
      </c>
    </row>
    <row r="394" spans="1:3">
      <c r="A394" t="s">
        <v>3407</v>
      </c>
    </row>
    <row r="395" spans="1:3" ht="24.6">
      <c r="A395" t="s">
        <v>3408</v>
      </c>
      <c r="B395" t="s">
        <v>3928</v>
      </c>
      <c r="C395">
        <v>29</v>
      </c>
    </row>
    <row r="396" spans="1:3" ht="24.6">
      <c r="A396" t="s">
        <v>488</v>
      </c>
      <c r="B396" t="s">
        <v>3929</v>
      </c>
      <c r="C396">
        <v>48.9</v>
      </c>
    </row>
    <row r="397" spans="1:3" ht="24.6">
      <c r="A397" t="s">
        <v>431</v>
      </c>
      <c r="B397" t="s">
        <v>3930</v>
      </c>
      <c r="C397">
        <v>52.9</v>
      </c>
    </row>
    <row r="398" spans="1:3" ht="36.9">
      <c r="A398" t="s">
        <v>3409</v>
      </c>
      <c r="B398" t="s">
        <v>3931</v>
      </c>
      <c r="C398">
        <v>126.86</v>
      </c>
    </row>
    <row r="399" spans="1:3" ht="24.6">
      <c r="A399" t="s">
        <v>428</v>
      </c>
      <c r="B399" t="s">
        <v>3932</v>
      </c>
      <c r="C399">
        <v>46.9</v>
      </c>
    </row>
    <row r="400" spans="1:3" ht="24.6">
      <c r="A400" t="s">
        <v>3410</v>
      </c>
      <c r="B400" t="s">
        <v>3933</v>
      </c>
      <c r="C400">
        <v>113.1</v>
      </c>
    </row>
    <row r="401" spans="1:3" ht="24.6">
      <c r="A401" t="s">
        <v>3411</v>
      </c>
      <c r="B401" t="s">
        <v>3934</v>
      </c>
      <c r="C401">
        <v>48.9</v>
      </c>
    </row>
    <row r="402" spans="1:3" ht="24.6">
      <c r="A402" t="s">
        <v>3412</v>
      </c>
      <c r="B402" t="s">
        <v>3935</v>
      </c>
      <c r="C402">
        <v>38.9</v>
      </c>
    </row>
    <row r="403" spans="1:3" ht="24.6">
      <c r="A403" t="s">
        <v>699</v>
      </c>
      <c r="B403" t="s">
        <v>3936</v>
      </c>
      <c r="C403">
        <v>28</v>
      </c>
    </row>
    <row r="404" spans="1:3" ht="24.6">
      <c r="A404" t="s">
        <v>3413</v>
      </c>
      <c r="B404" t="s">
        <v>3937</v>
      </c>
      <c r="C404">
        <v>42.9</v>
      </c>
    </row>
    <row r="405" spans="1:3" ht="24.6">
      <c r="A405" t="s">
        <v>104</v>
      </c>
      <c r="B405" t="s">
        <v>3938</v>
      </c>
      <c r="C405">
        <v>62.9</v>
      </c>
    </row>
    <row r="406" spans="1:3" ht="24.6">
      <c r="A406" t="s">
        <v>2671</v>
      </c>
      <c r="B406" t="s">
        <v>3939</v>
      </c>
      <c r="C406">
        <v>38.9</v>
      </c>
    </row>
    <row r="407" spans="1:3" ht="24.6">
      <c r="A407" t="s">
        <v>3414</v>
      </c>
      <c r="B407" t="s">
        <v>3932</v>
      </c>
      <c r="C407">
        <v>46.9</v>
      </c>
    </row>
    <row r="408" spans="1:3" ht="24.6">
      <c r="A408" t="s">
        <v>3415</v>
      </c>
      <c r="B408" t="s">
        <v>3940</v>
      </c>
      <c r="C408">
        <v>34.9</v>
      </c>
    </row>
    <row r="409" spans="1:3" ht="24.6">
      <c r="A409" t="s">
        <v>3416</v>
      </c>
      <c r="B409" t="s">
        <v>3941</v>
      </c>
      <c r="C409">
        <v>39.5</v>
      </c>
    </row>
    <row r="410" spans="1:3">
      <c r="A410" t="s">
        <v>3416</v>
      </c>
    </row>
    <row r="411" spans="1:3">
      <c r="A411" t="s">
        <v>3416</v>
      </c>
    </row>
    <row r="412" spans="1:3">
      <c r="A412" t="s">
        <v>3416</v>
      </c>
    </row>
    <row r="413" spans="1:3" ht="24.6">
      <c r="A413" t="s">
        <v>314</v>
      </c>
      <c r="B413" t="s">
        <v>3942</v>
      </c>
      <c r="C413">
        <v>43.9</v>
      </c>
    </row>
    <row r="414" spans="1:3" ht="24.6">
      <c r="A414" t="s">
        <v>3417</v>
      </c>
      <c r="B414" t="s">
        <v>3943</v>
      </c>
      <c r="C414">
        <v>54.9</v>
      </c>
    </row>
    <row r="415" spans="1:3" ht="24.6">
      <c r="A415" t="s">
        <v>274</v>
      </c>
      <c r="B415" t="s">
        <v>3944</v>
      </c>
      <c r="C415">
        <v>38.9</v>
      </c>
    </row>
    <row r="416" spans="1:3" ht="24.6">
      <c r="A416" t="s">
        <v>3418</v>
      </c>
      <c r="B416" t="s">
        <v>3945</v>
      </c>
      <c r="C416">
        <v>54.9</v>
      </c>
    </row>
    <row r="417" spans="1:3" ht="24.6">
      <c r="A417" t="s">
        <v>3419</v>
      </c>
      <c r="B417" t="s">
        <v>3909</v>
      </c>
      <c r="C417">
        <v>126.86</v>
      </c>
    </row>
    <row r="418" spans="1:3" ht="24.6">
      <c r="A418" t="s">
        <v>47</v>
      </c>
      <c r="B418" t="s">
        <v>3946</v>
      </c>
      <c r="C418">
        <v>43.9</v>
      </c>
    </row>
    <row r="419" spans="1:3">
      <c r="A419" t="s">
        <v>2484</v>
      </c>
      <c r="B419" t="s">
        <v>3947</v>
      </c>
      <c r="C419">
        <v>54.65</v>
      </c>
    </row>
    <row r="420" spans="1:3" ht="24.6">
      <c r="A420" t="s">
        <v>3420</v>
      </c>
      <c r="B420" t="s">
        <v>3948</v>
      </c>
      <c r="C420">
        <v>50</v>
      </c>
    </row>
    <row r="421" spans="1:3" ht="24.6">
      <c r="A421" t="s">
        <v>3421</v>
      </c>
      <c r="B421" t="s">
        <v>3949</v>
      </c>
      <c r="C421">
        <v>49.54</v>
      </c>
    </row>
    <row r="422" spans="1:3" ht="24.6">
      <c r="A422" t="s">
        <v>3422</v>
      </c>
      <c r="B422" t="s">
        <v>3950</v>
      </c>
      <c r="C422">
        <v>127.9</v>
      </c>
    </row>
    <row r="423" spans="1:3">
      <c r="A423" t="s">
        <v>3422</v>
      </c>
    </row>
    <row r="424" spans="1:3">
      <c r="A424" t="s">
        <v>3422</v>
      </c>
    </row>
    <row r="425" spans="1:3" ht="24.6">
      <c r="A425" t="s">
        <v>3423</v>
      </c>
      <c r="B425" t="s">
        <v>3951</v>
      </c>
      <c r="C425">
        <v>141.9</v>
      </c>
    </row>
    <row r="426" spans="1:3" ht="24.6">
      <c r="A426" t="s">
        <v>202</v>
      </c>
      <c r="B426" t="s">
        <v>3952</v>
      </c>
      <c r="C426">
        <v>38.9</v>
      </c>
    </row>
    <row r="427" spans="1:3" ht="24.6">
      <c r="A427" t="s">
        <v>461</v>
      </c>
      <c r="B427" t="s">
        <v>3953</v>
      </c>
      <c r="C427">
        <v>62.9</v>
      </c>
    </row>
    <row r="428" spans="1:3" ht="24.6">
      <c r="A428" t="s">
        <v>218</v>
      </c>
      <c r="B428" t="s">
        <v>3954</v>
      </c>
      <c r="C428">
        <v>54.9</v>
      </c>
    </row>
    <row r="429" spans="1:3">
      <c r="A429" t="s">
        <v>2442</v>
      </c>
      <c r="B429" t="s">
        <v>3955</v>
      </c>
      <c r="C429">
        <v>20.81</v>
      </c>
    </row>
    <row r="430" spans="1:3">
      <c r="A430" t="s">
        <v>3424</v>
      </c>
      <c r="B430" t="s">
        <v>3956</v>
      </c>
      <c r="C430">
        <v>50.9</v>
      </c>
    </row>
    <row r="431" spans="1:3" ht="24.6">
      <c r="A431" t="s">
        <v>3425</v>
      </c>
      <c r="B431" t="s">
        <v>3957</v>
      </c>
      <c r="C431">
        <v>18.899999999999999</v>
      </c>
    </row>
    <row r="432" spans="1:3" ht="24.6">
      <c r="A432" t="s">
        <v>137</v>
      </c>
      <c r="B432" t="s">
        <v>3958</v>
      </c>
      <c r="C432">
        <v>48.9</v>
      </c>
    </row>
    <row r="433" spans="1:3" ht="24.6">
      <c r="A433" t="s">
        <v>3426</v>
      </c>
      <c r="B433" t="s">
        <v>3959</v>
      </c>
      <c r="C433">
        <v>43.9</v>
      </c>
    </row>
    <row r="434" spans="1:3" ht="24.6">
      <c r="A434" t="s">
        <v>576</v>
      </c>
      <c r="B434" t="s">
        <v>3960</v>
      </c>
      <c r="C434">
        <v>25.9</v>
      </c>
    </row>
    <row r="435" spans="1:3" ht="24.6">
      <c r="A435" t="s">
        <v>280</v>
      </c>
      <c r="B435" t="s">
        <v>3961</v>
      </c>
      <c r="C435">
        <v>43.9</v>
      </c>
    </row>
    <row r="436" spans="1:3" ht="24.6">
      <c r="A436" t="s">
        <v>130</v>
      </c>
      <c r="B436" t="s">
        <v>3962</v>
      </c>
      <c r="C436">
        <v>43.9</v>
      </c>
    </row>
    <row r="437" spans="1:3" ht="24.6">
      <c r="A437" t="s">
        <v>3427</v>
      </c>
      <c r="B437" t="s">
        <v>3930</v>
      </c>
      <c r="C437">
        <v>52.9</v>
      </c>
    </row>
    <row r="438" spans="1:3" ht="24.6">
      <c r="A438" t="s">
        <v>3428</v>
      </c>
      <c r="B438" t="s">
        <v>3954</v>
      </c>
      <c r="C438">
        <v>54.9</v>
      </c>
    </row>
    <row r="439" spans="1:3" ht="24.6">
      <c r="A439" t="s">
        <v>2392</v>
      </c>
      <c r="B439" t="s">
        <v>3963</v>
      </c>
      <c r="C439">
        <v>64.900000000000006</v>
      </c>
    </row>
    <row r="440" spans="1:3" ht="24.6">
      <c r="A440" t="s">
        <v>3429</v>
      </c>
      <c r="B440" t="s">
        <v>3964</v>
      </c>
      <c r="C440">
        <v>42.9</v>
      </c>
    </row>
    <row r="441" spans="1:3" ht="24.6">
      <c r="A441" t="s">
        <v>3430</v>
      </c>
      <c r="B441" t="s">
        <v>3909</v>
      </c>
      <c r="C441">
        <v>126.86</v>
      </c>
    </row>
    <row r="442" spans="1:3" ht="24.6">
      <c r="A442" t="s">
        <v>684</v>
      </c>
      <c r="B442" t="s">
        <v>3965</v>
      </c>
      <c r="C442">
        <v>45.9</v>
      </c>
    </row>
    <row r="443" spans="1:3" ht="24.6">
      <c r="A443" t="s">
        <v>721</v>
      </c>
      <c r="B443" t="s">
        <v>3966</v>
      </c>
      <c r="C443">
        <v>78.900000000000006</v>
      </c>
    </row>
    <row r="444" spans="1:3" ht="24.6">
      <c r="A444" t="s">
        <v>3431</v>
      </c>
      <c r="B444" t="s">
        <v>3967</v>
      </c>
      <c r="C444">
        <v>32.9</v>
      </c>
    </row>
    <row r="445" spans="1:3" ht="24.6">
      <c r="A445" t="s">
        <v>3432</v>
      </c>
      <c r="B445" t="s">
        <v>3968</v>
      </c>
      <c r="C445">
        <v>50.9</v>
      </c>
    </row>
    <row r="446" spans="1:3" ht="24.6">
      <c r="A446" t="s">
        <v>3433</v>
      </c>
      <c r="B446" t="s">
        <v>3969</v>
      </c>
      <c r="C446">
        <v>70.900000000000006</v>
      </c>
    </row>
    <row r="447" spans="1:3" ht="24.6">
      <c r="A447" t="s">
        <v>3434</v>
      </c>
      <c r="B447" t="s">
        <v>3970</v>
      </c>
      <c r="C447">
        <v>45</v>
      </c>
    </row>
    <row r="448" spans="1:3" ht="24.6">
      <c r="A448" t="s">
        <v>2815</v>
      </c>
      <c r="B448" t="s">
        <v>3971</v>
      </c>
      <c r="C448">
        <v>45.9</v>
      </c>
    </row>
    <row r="449" spans="1:3" ht="24.6">
      <c r="A449" t="s">
        <v>3435</v>
      </c>
      <c r="B449" t="s">
        <v>3962</v>
      </c>
      <c r="C449">
        <v>43.9</v>
      </c>
    </row>
    <row r="450" spans="1:3" ht="24.6">
      <c r="A450" t="s">
        <v>673</v>
      </c>
      <c r="B450" t="s">
        <v>3972</v>
      </c>
      <c r="C450">
        <v>23.93</v>
      </c>
    </row>
    <row r="451" spans="1:3" ht="24.6">
      <c r="A451" t="s">
        <v>413</v>
      </c>
      <c r="B451" t="s">
        <v>3973</v>
      </c>
      <c r="C451">
        <v>48.9</v>
      </c>
    </row>
    <row r="452" spans="1:3" ht="24.6">
      <c r="A452" t="s">
        <v>3436</v>
      </c>
      <c r="B452" t="s">
        <v>3974</v>
      </c>
      <c r="C452">
        <v>36.9</v>
      </c>
    </row>
    <row r="453" spans="1:3" ht="24.6">
      <c r="A453" t="s">
        <v>3437</v>
      </c>
      <c r="B453" t="s">
        <v>3975</v>
      </c>
      <c r="C453">
        <v>22</v>
      </c>
    </row>
    <row r="454" spans="1:3" ht="24.6">
      <c r="A454" t="s">
        <v>153</v>
      </c>
      <c r="B454" t="s">
        <v>3976</v>
      </c>
      <c r="C454">
        <v>70.900000000000006</v>
      </c>
    </row>
    <row r="455" spans="1:3" ht="24.6">
      <c r="A455" t="s">
        <v>3080</v>
      </c>
      <c r="B455" t="s">
        <v>3977</v>
      </c>
      <c r="C455">
        <v>45.9</v>
      </c>
    </row>
    <row r="456" spans="1:3" ht="24.6">
      <c r="A456" t="s">
        <v>3438</v>
      </c>
      <c r="B456" t="s">
        <v>3823</v>
      </c>
      <c r="C456">
        <v>37.9</v>
      </c>
    </row>
    <row r="457" spans="1:3" ht="24.6">
      <c r="A457" t="s">
        <v>3439</v>
      </c>
      <c r="B457" t="s">
        <v>3978</v>
      </c>
      <c r="C457">
        <v>39.5</v>
      </c>
    </row>
    <row r="458" spans="1:3">
      <c r="A458" t="s">
        <v>3439</v>
      </c>
    </row>
    <row r="459" spans="1:3">
      <c r="A459" t="s">
        <v>3439</v>
      </c>
    </row>
    <row r="460" spans="1:3">
      <c r="A460" t="s">
        <v>3440</v>
      </c>
      <c r="B460" t="s">
        <v>3979</v>
      </c>
      <c r="C460">
        <v>38.9</v>
      </c>
    </row>
    <row r="461" spans="1:3" ht="24.6">
      <c r="A461" t="s">
        <v>690</v>
      </c>
      <c r="B461" t="s">
        <v>3980</v>
      </c>
      <c r="C461">
        <v>36.71</v>
      </c>
    </row>
    <row r="462" spans="1:3" ht="24.6">
      <c r="A462" t="s">
        <v>631</v>
      </c>
      <c r="B462" t="s">
        <v>3981</v>
      </c>
      <c r="C462">
        <v>183.6</v>
      </c>
    </row>
    <row r="463" spans="1:3" ht="24.6">
      <c r="A463" t="s">
        <v>3441</v>
      </c>
      <c r="B463" t="s">
        <v>3982</v>
      </c>
      <c r="C463">
        <v>42.9</v>
      </c>
    </row>
    <row r="464" spans="1:3" ht="24.6">
      <c r="A464" t="s">
        <v>3442</v>
      </c>
      <c r="B464" t="s">
        <v>3983</v>
      </c>
      <c r="C464">
        <v>62.9</v>
      </c>
    </row>
    <row r="465" spans="1:3" ht="24.6">
      <c r="A465" t="s">
        <v>3443</v>
      </c>
      <c r="B465" t="s">
        <v>3984</v>
      </c>
      <c r="C465">
        <v>117.46</v>
      </c>
    </row>
    <row r="466" spans="1:3" ht="24.6">
      <c r="A466" t="s">
        <v>288</v>
      </c>
      <c r="B466" t="s">
        <v>3985</v>
      </c>
      <c r="C466">
        <v>48.9</v>
      </c>
    </row>
    <row r="467" spans="1:3" ht="24.6">
      <c r="A467" t="s">
        <v>593</v>
      </c>
      <c r="B467" t="s">
        <v>3910</v>
      </c>
      <c r="C467">
        <v>42.9</v>
      </c>
    </row>
    <row r="468" spans="1:3">
      <c r="A468" t="s">
        <v>3444</v>
      </c>
      <c r="B468" t="s">
        <v>3986</v>
      </c>
      <c r="C468">
        <v>73.900000000000006</v>
      </c>
    </row>
    <row r="469" spans="1:3" ht="24.6">
      <c r="A469" t="s">
        <v>3445</v>
      </c>
      <c r="B469" t="s">
        <v>3987</v>
      </c>
      <c r="C469">
        <v>32.9</v>
      </c>
    </row>
    <row r="470" spans="1:3" ht="24.6">
      <c r="A470" t="s">
        <v>143</v>
      </c>
      <c r="B470" t="s">
        <v>3988</v>
      </c>
      <c r="C470">
        <v>50.9</v>
      </c>
    </row>
    <row r="471" spans="1:3" ht="24.6">
      <c r="A471" t="s">
        <v>3446</v>
      </c>
      <c r="B471" t="s">
        <v>3790</v>
      </c>
      <c r="C471">
        <v>35.9</v>
      </c>
    </row>
    <row r="472" spans="1:3" ht="24.6">
      <c r="A472" t="s">
        <v>3447</v>
      </c>
      <c r="B472" t="s">
        <v>3783</v>
      </c>
      <c r="C472">
        <v>39.5</v>
      </c>
    </row>
    <row r="473" spans="1:3" ht="24.6">
      <c r="A473" t="s">
        <v>3448</v>
      </c>
      <c r="B473" t="s">
        <v>3989</v>
      </c>
      <c r="C473">
        <v>78.900000000000006</v>
      </c>
    </row>
    <row r="474" spans="1:3" ht="24.6">
      <c r="A474" t="s">
        <v>718</v>
      </c>
      <c r="B474" t="s">
        <v>3990</v>
      </c>
      <c r="C474">
        <v>129.31</v>
      </c>
    </row>
    <row r="475" spans="1:3" ht="24.6">
      <c r="A475" t="s">
        <v>3449</v>
      </c>
      <c r="B475" t="s">
        <v>3991</v>
      </c>
      <c r="C475">
        <v>39.5</v>
      </c>
    </row>
    <row r="476" spans="1:3" ht="24.6">
      <c r="A476" t="s">
        <v>3450</v>
      </c>
      <c r="B476" t="s">
        <v>3764</v>
      </c>
      <c r="C476">
        <v>35.9</v>
      </c>
    </row>
    <row r="477" spans="1:3" ht="24.6">
      <c r="A477" t="s">
        <v>3451</v>
      </c>
      <c r="B477" t="s">
        <v>3992</v>
      </c>
      <c r="C477">
        <v>38.9</v>
      </c>
    </row>
    <row r="478" spans="1:3" ht="24.6">
      <c r="A478" t="s">
        <v>3452</v>
      </c>
      <c r="B478" t="s">
        <v>3993</v>
      </c>
      <c r="C478">
        <v>39.5</v>
      </c>
    </row>
    <row r="479" spans="1:3">
      <c r="A479" t="s">
        <v>3453</v>
      </c>
      <c r="B479" t="s">
        <v>3994</v>
      </c>
      <c r="C479">
        <v>36.9</v>
      </c>
    </row>
    <row r="480" spans="1:3" ht="24.6">
      <c r="A480" t="s">
        <v>319</v>
      </c>
      <c r="B480" t="s">
        <v>3995</v>
      </c>
      <c r="C480">
        <v>48.9</v>
      </c>
    </row>
    <row r="481" spans="1:3" ht="24.6">
      <c r="A481" t="s">
        <v>2864</v>
      </c>
      <c r="B481" t="s">
        <v>3996</v>
      </c>
      <c r="C481">
        <v>25.71</v>
      </c>
    </row>
    <row r="482" spans="1:3" ht="24.6">
      <c r="A482" t="s">
        <v>3454</v>
      </c>
      <c r="B482" t="s">
        <v>3910</v>
      </c>
      <c r="C482">
        <v>42.9</v>
      </c>
    </row>
    <row r="483" spans="1:3" ht="24.6">
      <c r="A483" t="s">
        <v>3455</v>
      </c>
      <c r="B483" t="s">
        <v>3997</v>
      </c>
      <c r="C483">
        <v>30.9</v>
      </c>
    </row>
    <row r="484" spans="1:3" ht="24.6">
      <c r="A484" t="s">
        <v>3456</v>
      </c>
      <c r="B484" t="s">
        <v>3998</v>
      </c>
      <c r="C484">
        <v>54.9</v>
      </c>
    </row>
    <row r="485" spans="1:3" ht="24.6">
      <c r="A485" t="s">
        <v>3457</v>
      </c>
      <c r="B485" t="s">
        <v>3999</v>
      </c>
      <c r="C485">
        <v>24.9</v>
      </c>
    </row>
    <row r="486" spans="1:3" ht="24.6">
      <c r="A486" t="s">
        <v>2954</v>
      </c>
      <c r="B486" t="s">
        <v>4000</v>
      </c>
      <c r="C486">
        <v>45.9</v>
      </c>
    </row>
    <row r="487" spans="1:3" ht="24.6">
      <c r="A487" t="s">
        <v>3458</v>
      </c>
      <c r="B487" t="s">
        <v>4001</v>
      </c>
      <c r="C487">
        <v>76.900000000000006</v>
      </c>
    </row>
    <row r="488" spans="1:3" ht="24.6">
      <c r="A488" t="s">
        <v>74</v>
      </c>
      <c r="B488" t="s">
        <v>4002</v>
      </c>
      <c r="C488">
        <v>70.900000000000006</v>
      </c>
    </row>
    <row r="489" spans="1:3" ht="24.6">
      <c r="A489" t="s">
        <v>445</v>
      </c>
      <c r="B489" t="s">
        <v>3982</v>
      </c>
      <c r="C489">
        <v>42.9</v>
      </c>
    </row>
    <row r="490" spans="1:3" ht="24.6">
      <c r="A490" t="s">
        <v>3459</v>
      </c>
      <c r="B490" t="s">
        <v>4003</v>
      </c>
    </row>
    <row r="491" spans="1:3" ht="24.6">
      <c r="A491" t="s">
        <v>384</v>
      </c>
      <c r="B491" t="s">
        <v>4004</v>
      </c>
      <c r="C491">
        <v>38.9</v>
      </c>
    </row>
    <row r="492" spans="1:3" ht="24.6">
      <c r="A492" t="s">
        <v>3460</v>
      </c>
      <c r="B492" t="s">
        <v>4005</v>
      </c>
      <c r="C492">
        <v>45.9</v>
      </c>
    </row>
    <row r="493" spans="1:3" ht="24.6">
      <c r="A493" t="s">
        <v>67</v>
      </c>
      <c r="B493" t="s">
        <v>4006</v>
      </c>
      <c r="C493">
        <v>60.9</v>
      </c>
    </row>
    <row r="494" spans="1:3" ht="24.6">
      <c r="A494" t="s">
        <v>3461</v>
      </c>
      <c r="B494" t="s">
        <v>4007</v>
      </c>
      <c r="C494">
        <v>18.899999999999999</v>
      </c>
    </row>
    <row r="495" spans="1:3" ht="24.6">
      <c r="A495" t="s">
        <v>3462</v>
      </c>
      <c r="B495" t="s">
        <v>4008</v>
      </c>
      <c r="C495">
        <v>117.46</v>
      </c>
    </row>
    <row r="496" spans="1:3" ht="24.6">
      <c r="A496" t="s">
        <v>3463</v>
      </c>
      <c r="B496" t="s">
        <v>3976</v>
      </c>
      <c r="C496">
        <v>70.900000000000006</v>
      </c>
    </row>
    <row r="497" spans="1:3" ht="24.6">
      <c r="A497" t="s">
        <v>3464</v>
      </c>
      <c r="B497" t="s">
        <v>4009</v>
      </c>
      <c r="C497">
        <v>141.9</v>
      </c>
    </row>
    <row r="498" spans="1:3" ht="24.6">
      <c r="A498" t="s">
        <v>3465</v>
      </c>
      <c r="B498" t="s">
        <v>4010</v>
      </c>
      <c r="C498">
        <v>125.9</v>
      </c>
    </row>
    <row r="499" spans="1:3" ht="24.6">
      <c r="A499" t="s">
        <v>455</v>
      </c>
      <c r="B499" t="s">
        <v>4011</v>
      </c>
      <c r="C499">
        <v>65.900000000000006</v>
      </c>
    </row>
    <row r="500" spans="1:3" ht="24.6">
      <c r="A500" t="s">
        <v>3466</v>
      </c>
      <c r="B500" t="s">
        <v>4012</v>
      </c>
      <c r="C500">
        <v>141.9</v>
      </c>
    </row>
    <row r="501" spans="1:3" ht="24.6">
      <c r="A501" t="s">
        <v>291</v>
      </c>
      <c r="B501" t="s">
        <v>4013</v>
      </c>
      <c r="C501">
        <v>54.9</v>
      </c>
    </row>
    <row r="502" spans="1:3" ht="24.6">
      <c r="A502" t="s">
        <v>3467</v>
      </c>
      <c r="B502" t="s">
        <v>4014</v>
      </c>
      <c r="C502">
        <v>103.9</v>
      </c>
    </row>
    <row r="503" spans="1:3" ht="24.6">
      <c r="A503" t="s">
        <v>3468</v>
      </c>
      <c r="B503" t="s">
        <v>4015</v>
      </c>
      <c r="C503">
        <v>62.9</v>
      </c>
    </row>
    <row r="504" spans="1:3" ht="24.6">
      <c r="A504" t="s">
        <v>3469</v>
      </c>
      <c r="B504" t="s">
        <v>4016</v>
      </c>
      <c r="C504">
        <v>115.9</v>
      </c>
    </row>
    <row r="505" spans="1:3" ht="24.6">
      <c r="A505" t="s">
        <v>3470</v>
      </c>
      <c r="B505" t="s">
        <v>4017</v>
      </c>
      <c r="C505">
        <v>48.9</v>
      </c>
    </row>
    <row r="506" spans="1:3" ht="24.6">
      <c r="A506" t="s">
        <v>3471</v>
      </c>
      <c r="B506" t="s">
        <v>4018</v>
      </c>
      <c r="C506">
        <v>103.9</v>
      </c>
    </row>
    <row r="507" spans="1:3" ht="24.6">
      <c r="A507" t="s">
        <v>3472</v>
      </c>
      <c r="B507" t="s">
        <v>4019</v>
      </c>
      <c r="C507">
        <v>70.900000000000006</v>
      </c>
    </row>
    <row r="508" spans="1:3" ht="24.6">
      <c r="A508" t="s">
        <v>3473</v>
      </c>
      <c r="B508" t="s">
        <v>3875</v>
      </c>
      <c r="C508">
        <v>36.9</v>
      </c>
    </row>
    <row r="509" spans="1:3" ht="24.6">
      <c r="A509" t="s">
        <v>3474</v>
      </c>
      <c r="B509" t="s">
        <v>4020</v>
      </c>
      <c r="C509">
        <v>78.900000000000006</v>
      </c>
    </row>
    <row r="510" spans="1:3" ht="24.6">
      <c r="A510" t="s">
        <v>3475</v>
      </c>
      <c r="B510" t="s">
        <v>4021</v>
      </c>
    </row>
    <row r="511" spans="1:3" ht="24.6">
      <c r="A511" t="s">
        <v>3476</v>
      </c>
      <c r="B511" t="s">
        <v>4022</v>
      </c>
      <c r="C511">
        <v>116.9</v>
      </c>
    </row>
    <row r="512" spans="1:3" ht="24.6">
      <c r="A512" t="s">
        <v>2789</v>
      </c>
      <c r="B512" t="s">
        <v>4019</v>
      </c>
      <c r="C512">
        <v>70.900000000000006</v>
      </c>
    </row>
    <row r="513" spans="1:3" ht="24.6">
      <c r="A513" t="s">
        <v>3477</v>
      </c>
      <c r="B513" t="s">
        <v>4023</v>
      </c>
      <c r="C513">
        <v>60.9</v>
      </c>
    </row>
    <row r="514" spans="1:3" ht="24.6">
      <c r="A514" t="s">
        <v>574</v>
      </c>
      <c r="B514" t="s">
        <v>4024</v>
      </c>
      <c r="C514">
        <v>78.900000000000006</v>
      </c>
    </row>
    <row r="515" spans="1:3" ht="24.6">
      <c r="A515" t="s">
        <v>3478</v>
      </c>
      <c r="B515" t="s">
        <v>3993</v>
      </c>
      <c r="C515">
        <v>39.5</v>
      </c>
    </row>
    <row r="516" spans="1:3" ht="24.6">
      <c r="A516" t="s">
        <v>3479</v>
      </c>
      <c r="B516" t="s">
        <v>4025</v>
      </c>
      <c r="C516">
        <v>62.9</v>
      </c>
    </row>
    <row r="517" spans="1:3" ht="24.6">
      <c r="A517" t="s">
        <v>3480</v>
      </c>
      <c r="B517" t="s">
        <v>4026</v>
      </c>
      <c r="C517">
        <v>39.5</v>
      </c>
    </row>
    <row r="518" spans="1:3" ht="24.6">
      <c r="A518" t="s">
        <v>3481</v>
      </c>
      <c r="B518" t="s">
        <v>4027</v>
      </c>
      <c r="C518">
        <v>127.9</v>
      </c>
    </row>
    <row r="519" spans="1:3" ht="24.6">
      <c r="A519" t="s">
        <v>3482</v>
      </c>
      <c r="B519" t="s">
        <v>4028</v>
      </c>
      <c r="C519">
        <v>37.9</v>
      </c>
    </row>
    <row r="520" spans="1:3" ht="24.6">
      <c r="A520" t="s">
        <v>3483</v>
      </c>
      <c r="B520" t="s">
        <v>4029</v>
      </c>
      <c r="C520">
        <v>128.9</v>
      </c>
    </row>
    <row r="521" spans="1:3" ht="24.6">
      <c r="A521" t="s">
        <v>3484</v>
      </c>
      <c r="B521" t="s">
        <v>4030</v>
      </c>
      <c r="C521">
        <v>30.9</v>
      </c>
    </row>
    <row r="522" spans="1:3" ht="24.6">
      <c r="A522" t="s">
        <v>2409</v>
      </c>
      <c r="B522" t="s">
        <v>4031</v>
      </c>
      <c r="C522">
        <v>62.9</v>
      </c>
    </row>
    <row r="523" spans="1:3" ht="24.6">
      <c r="A523" t="s">
        <v>3485</v>
      </c>
      <c r="B523" t="s">
        <v>4032</v>
      </c>
      <c r="C523">
        <v>42.9</v>
      </c>
    </row>
    <row r="524" spans="1:3" ht="24.6">
      <c r="A524" t="s">
        <v>485</v>
      </c>
      <c r="B524" t="s">
        <v>4033</v>
      </c>
      <c r="C524">
        <v>62.9</v>
      </c>
    </row>
    <row r="525" spans="1:3" ht="24.6">
      <c r="A525" t="s">
        <v>3486</v>
      </c>
      <c r="B525" t="s">
        <v>4034</v>
      </c>
      <c r="C525">
        <v>40.9</v>
      </c>
    </row>
    <row r="526" spans="1:3" ht="24.6">
      <c r="A526" t="s">
        <v>3487</v>
      </c>
      <c r="B526" t="s">
        <v>4035</v>
      </c>
      <c r="C526">
        <v>52</v>
      </c>
    </row>
    <row r="527" spans="1:3">
      <c r="A527" t="s">
        <v>3487</v>
      </c>
    </row>
    <row r="528" spans="1:3">
      <c r="A528" t="s">
        <v>3487</v>
      </c>
    </row>
    <row r="529" spans="1:3" ht="24.6">
      <c r="A529" t="s">
        <v>2382</v>
      </c>
      <c r="B529" t="s">
        <v>4036</v>
      </c>
      <c r="C529">
        <v>72.900000000000006</v>
      </c>
    </row>
    <row r="530" spans="1:3" ht="24.6">
      <c r="A530" t="s">
        <v>3488</v>
      </c>
      <c r="B530" t="s">
        <v>4037</v>
      </c>
      <c r="C530">
        <v>46.9</v>
      </c>
    </row>
    <row r="531" spans="1:3" ht="24.6">
      <c r="A531" t="s">
        <v>3489</v>
      </c>
      <c r="B531" t="s">
        <v>3777</v>
      </c>
      <c r="C531">
        <v>76.900000000000006</v>
      </c>
    </row>
    <row r="532" spans="1:3" ht="24.6">
      <c r="A532" t="s">
        <v>3490</v>
      </c>
      <c r="B532" t="s">
        <v>4038</v>
      </c>
      <c r="C532">
        <v>43.9</v>
      </c>
    </row>
    <row r="533" spans="1:3" ht="24.6">
      <c r="A533" t="s">
        <v>3491</v>
      </c>
      <c r="B533" t="s">
        <v>4039</v>
      </c>
      <c r="C533">
        <v>58.9</v>
      </c>
    </row>
    <row r="534" spans="1:3" ht="24.6">
      <c r="A534" t="s">
        <v>499</v>
      </c>
      <c r="B534" t="s">
        <v>4040</v>
      </c>
      <c r="C534">
        <v>187.9</v>
      </c>
    </row>
    <row r="535" spans="1:3" ht="24.6">
      <c r="A535" t="s">
        <v>295</v>
      </c>
      <c r="B535" t="s">
        <v>4025</v>
      </c>
      <c r="C535">
        <v>62.9</v>
      </c>
    </row>
    <row r="536" spans="1:3" ht="24.6">
      <c r="A536" t="s">
        <v>3492</v>
      </c>
      <c r="B536" t="s">
        <v>4041</v>
      </c>
      <c r="C536">
        <v>48.9</v>
      </c>
    </row>
    <row r="537" spans="1:3" ht="24.6">
      <c r="A537" t="s">
        <v>3493</v>
      </c>
      <c r="B537" t="s">
        <v>4042</v>
      </c>
      <c r="C537">
        <v>39.5</v>
      </c>
    </row>
    <row r="538" spans="1:3" ht="24.6">
      <c r="A538" t="s">
        <v>2345</v>
      </c>
      <c r="B538" t="s">
        <v>4043</v>
      </c>
      <c r="C538">
        <v>12.67</v>
      </c>
    </row>
    <row r="539" spans="1:3" ht="24.6">
      <c r="A539" t="s">
        <v>3494</v>
      </c>
      <c r="B539" t="s">
        <v>3875</v>
      </c>
      <c r="C539">
        <v>36.9</v>
      </c>
    </row>
    <row r="540" spans="1:3" ht="24.6">
      <c r="A540" t="s">
        <v>3495</v>
      </c>
      <c r="B540" t="s">
        <v>4044</v>
      </c>
      <c r="C540">
        <v>42.9</v>
      </c>
    </row>
    <row r="541" spans="1:3" ht="24.6">
      <c r="A541" t="s">
        <v>3496</v>
      </c>
      <c r="B541" t="s">
        <v>4045</v>
      </c>
      <c r="C541">
        <v>38.9</v>
      </c>
    </row>
    <row r="542" spans="1:3" ht="24.6">
      <c r="A542" t="s">
        <v>2964</v>
      </c>
      <c r="B542" t="s">
        <v>4046</v>
      </c>
      <c r="C542">
        <v>75.900000000000006</v>
      </c>
    </row>
    <row r="543" spans="1:3" ht="24.6">
      <c r="A543" t="s">
        <v>3497</v>
      </c>
      <c r="B543" t="s">
        <v>4047</v>
      </c>
      <c r="C543">
        <v>48.9</v>
      </c>
    </row>
    <row r="544" spans="1:3" ht="24.6">
      <c r="A544" t="s">
        <v>2325</v>
      </c>
      <c r="B544" t="s">
        <v>4048</v>
      </c>
      <c r="C544">
        <v>38.9</v>
      </c>
    </row>
    <row r="545" spans="1:3" ht="24.6">
      <c r="A545" t="s">
        <v>3498</v>
      </c>
      <c r="B545" t="s">
        <v>3844</v>
      </c>
      <c r="C545">
        <v>32.9</v>
      </c>
    </row>
    <row r="546" spans="1:3" ht="24.6">
      <c r="A546" t="s">
        <v>3499</v>
      </c>
      <c r="B546" t="s">
        <v>4049</v>
      </c>
      <c r="C546">
        <v>76.900000000000006</v>
      </c>
    </row>
    <row r="547" spans="1:3" ht="24.6">
      <c r="A547" t="s">
        <v>3500</v>
      </c>
      <c r="B547" t="s">
        <v>4050</v>
      </c>
      <c r="C547">
        <v>24.9</v>
      </c>
    </row>
    <row r="548" spans="1:3" ht="24.6">
      <c r="A548" t="s">
        <v>3501</v>
      </c>
      <c r="B548" t="s">
        <v>4051</v>
      </c>
      <c r="C548">
        <v>51.5</v>
      </c>
    </row>
    <row r="549" spans="1:3" ht="24.6">
      <c r="A549" t="s">
        <v>3502</v>
      </c>
      <c r="B549" t="s">
        <v>4052</v>
      </c>
      <c r="C549">
        <v>54.9</v>
      </c>
    </row>
    <row r="550" spans="1:3" ht="24.6">
      <c r="A550" t="s">
        <v>3503</v>
      </c>
      <c r="B550" t="s">
        <v>4001</v>
      </c>
      <c r="C550">
        <v>76.900000000000006</v>
      </c>
    </row>
    <row r="551" spans="1:3" ht="24.6">
      <c r="A551" t="s">
        <v>3504</v>
      </c>
      <c r="B551" t="s">
        <v>4053</v>
      </c>
      <c r="C551">
        <v>37.9</v>
      </c>
    </row>
    <row r="552" spans="1:3" ht="24.6">
      <c r="A552" t="s">
        <v>2414</v>
      </c>
      <c r="B552" t="s">
        <v>4017</v>
      </c>
      <c r="C552">
        <v>48.9</v>
      </c>
    </row>
    <row r="553" spans="1:3" ht="24.6">
      <c r="A553" t="s">
        <v>451</v>
      </c>
      <c r="B553" t="s">
        <v>4054</v>
      </c>
      <c r="C553">
        <v>53.9</v>
      </c>
    </row>
    <row r="554" spans="1:3" ht="24.6">
      <c r="A554" t="s">
        <v>3505</v>
      </c>
      <c r="B554" t="s">
        <v>4055</v>
      </c>
      <c r="C554">
        <v>62.9</v>
      </c>
    </row>
    <row r="555" spans="1:3" ht="24.6">
      <c r="A555" t="s">
        <v>2530</v>
      </c>
      <c r="B555" t="s">
        <v>4056</v>
      </c>
      <c r="C555">
        <v>67.900000000000006</v>
      </c>
    </row>
    <row r="556" spans="1:3" ht="24.6">
      <c r="A556" t="s">
        <v>3506</v>
      </c>
      <c r="B556" t="s">
        <v>4057</v>
      </c>
      <c r="C556">
        <v>35.9</v>
      </c>
    </row>
    <row r="557" spans="1:3">
      <c r="A557" t="s">
        <v>3506</v>
      </c>
    </row>
    <row r="558" spans="1:3">
      <c r="A558" t="s">
        <v>3506</v>
      </c>
    </row>
    <row r="559" spans="1:3" ht="24.6">
      <c r="A559" t="s">
        <v>2745</v>
      </c>
      <c r="B559" t="s">
        <v>4058</v>
      </c>
      <c r="C559">
        <v>25.9</v>
      </c>
    </row>
    <row r="560" spans="1:3" ht="24.6">
      <c r="A560" t="s">
        <v>2796</v>
      </c>
      <c r="B560" t="s">
        <v>4059</v>
      </c>
      <c r="C560">
        <v>24.9</v>
      </c>
    </row>
    <row r="561" spans="1:3" ht="24.6">
      <c r="A561" t="s">
        <v>2847</v>
      </c>
      <c r="B561" t="s">
        <v>3912</v>
      </c>
      <c r="C561">
        <v>37.9</v>
      </c>
    </row>
    <row r="562" spans="1:3" ht="24.6">
      <c r="A562" t="s">
        <v>503</v>
      </c>
      <c r="B562" t="s">
        <v>4041</v>
      </c>
      <c r="C562">
        <v>48.9</v>
      </c>
    </row>
    <row r="563" spans="1:3" ht="24.6">
      <c r="A563" t="s">
        <v>3507</v>
      </c>
      <c r="B563" t="s">
        <v>4060</v>
      </c>
      <c r="C563">
        <v>103.9</v>
      </c>
    </row>
    <row r="564" spans="1:3" ht="24.6">
      <c r="A564" t="s">
        <v>3508</v>
      </c>
      <c r="B564" t="s">
        <v>4061</v>
      </c>
      <c r="C564">
        <v>45.9</v>
      </c>
    </row>
    <row r="565" spans="1:3">
      <c r="A565" t="s">
        <v>3508</v>
      </c>
    </row>
    <row r="566" spans="1:3">
      <c r="A566" t="s">
        <v>3508</v>
      </c>
    </row>
    <row r="567" spans="1:3">
      <c r="A567" t="s">
        <v>3508</v>
      </c>
    </row>
    <row r="568" spans="1:3" ht="24.6">
      <c r="A568" t="s">
        <v>3509</v>
      </c>
      <c r="B568" t="s">
        <v>4062</v>
      </c>
      <c r="C568">
        <v>18.899999999999999</v>
      </c>
    </row>
    <row r="569" spans="1:3" ht="24.6">
      <c r="A569" t="s">
        <v>380</v>
      </c>
      <c r="B569" t="s">
        <v>3969</v>
      </c>
      <c r="C569">
        <v>70.900000000000006</v>
      </c>
    </row>
    <row r="570" spans="1:3" ht="24.6">
      <c r="A570" t="s">
        <v>3510</v>
      </c>
      <c r="B570" t="s">
        <v>3916</v>
      </c>
      <c r="C570">
        <v>53.9</v>
      </c>
    </row>
    <row r="571" spans="1:3" ht="24.6">
      <c r="A571" t="s">
        <v>646</v>
      </c>
      <c r="B571" t="s">
        <v>4063</v>
      </c>
      <c r="C571">
        <v>67.900000000000006</v>
      </c>
    </row>
    <row r="572" spans="1:3" ht="24.6">
      <c r="A572" t="s">
        <v>3511</v>
      </c>
      <c r="B572" t="s">
        <v>4064</v>
      </c>
      <c r="C572">
        <v>32.9</v>
      </c>
    </row>
    <row r="573" spans="1:3" ht="24.6">
      <c r="A573" t="s">
        <v>3512</v>
      </c>
      <c r="B573" t="s">
        <v>4065</v>
      </c>
      <c r="C573">
        <v>103.9</v>
      </c>
    </row>
    <row r="574" spans="1:3" ht="24.6">
      <c r="A574" t="s">
        <v>394</v>
      </c>
      <c r="B574" t="s">
        <v>4066</v>
      </c>
      <c r="C574">
        <v>54.9</v>
      </c>
    </row>
    <row r="575" spans="1:3" ht="24.6">
      <c r="A575" t="s">
        <v>3513</v>
      </c>
      <c r="B575" t="s">
        <v>4067</v>
      </c>
      <c r="C575">
        <v>41.9</v>
      </c>
    </row>
    <row r="576" spans="1:3">
      <c r="A576" t="s">
        <v>3513</v>
      </c>
    </row>
    <row r="577" spans="1:3">
      <c r="A577" t="s">
        <v>3513</v>
      </c>
    </row>
    <row r="578" spans="1:3">
      <c r="A578" t="s">
        <v>3513</v>
      </c>
    </row>
    <row r="579" spans="1:3" ht="24.6">
      <c r="A579" t="s">
        <v>3514</v>
      </c>
      <c r="B579" t="s">
        <v>3911</v>
      </c>
      <c r="C579">
        <v>62.9</v>
      </c>
    </row>
    <row r="580" spans="1:3" ht="24.6">
      <c r="A580" t="s">
        <v>3515</v>
      </c>
      <c r="B580" t="s">
        <v>4068</v>
      </c>
      <c r="C580">
        <v>50.9</v>
      </c>
    </row>
    <row r="581" spans="1:3" ht="24.6">
      <c r="A581" t="s">
        <v>3516</v>
      </c>
      <c r="B581" t="s">
        <v>4069</v>
      </c>
      <c r="C581">
        <v>30.9</v>
      </c>
    </row>
    <row r="582" spans="1:3" ht="24.6">
      <c r="A582" t="s">
        <v>3517</v>
      </c>
      <c r="B582" t="s">
        <v>4070</v>
      </c>
      <c r="C582">
        <v>70.900000000000006</v>
      </c>
    </row>
    <row r="583" spans="1:3" ht="24.6">
      <c r="A583" t="s">
        <v>3518</v>
      </c>
      <c r="B583" t="s">
        <v>3973</v>
      </c>
      <c r="C583">
        <v>48.9</v>
      </c>
    </row>
    <row r="584" spans="1:3" ht="24.6">
      <c r="A584" t="s">
        <v>3519</v>
      </c>
      <c r="B584" t="s">
        <v>4046</v>
      </c>
      <c r="C584">
        <v>75.900000000000006</v>
      </c>
    </row>
    <row r="585" spans="1:3" ht="24.6">
      <c r="A585" t="s">
        <v>3520</v>
      </c>
      <c r="B585" t="s">
        <v>4065</v>
      </c>
      <c r="C585">
        <v>103.9</v>
      </c>
    </row>
    <row r="586" spans="1:3" ht="24.6">
      <c r="A586" t="s">
        <v>3521</v>
      </c>
      <c r="B586" t="s">
        <v>4071</v>
      </c>
      <c r="C586">
        <v>125</v>
      </c>
    </row>
    <row r="587" spans="1:3" ht="24.6">
      <c r="A587" t="s">
        <v>3522</v>
      </c>
      <c r="B587" t="s">
        <v>4072</v>
      </c>
      <c r="C587">
        <v>99.1</v>
      </c>
    </row>
    <row r="588" spans="1:3" ht="24.6">
      <c r="A588" t="s">
        <v>3523</v>
      </c>
      <c r="B588" t="s">
        <v>4073</v>
      </c>
      <c r="C588">
        <v>115.9</v>
      </c>
    </row>
    <row r="589" spans="1:3" ht="24.6">
      <c r="A589" t="s">
        <v>3524</v>
      </c>
      <c r="B589" t="s">
        <v>4074</v>
      </c>
      <c r="C589">
        <v>54.65</v>
      </c>
    </row>
    <row r="590" spans="1:3" ht="24.6">
      <c r="A590" t="s">
        <v>3525</v>
      </c>
      <c r="B590" t="s">
        <v>4075</v>
      </c>
      <c r="C590">
        <v>45.9</v>
      </c>
    </row>
    <row r="591" spans="1:3" ht="24.6">
      <c r="A591" t="s">
        <v>3526</v>
      </c>
      <c r="B591" t="s">
        <v>4076</v>
      </c>
      <c r="C591">
        <v>76.900000000000006</v>
      </c>
    </row>
    <row r="592" spans="1:3" ht="24.6">
      <c r="A592" t="s">
        <v>423</v>
      </c>
      <c r="B592" t="s">
        <v>4077</v>
      </c>
      <c r="C592">
        <v>70.900000000000006</v>
      </c>
    </row>
    <row r="593" spans="1:3" ht="24.6">
      <c r="A593" t="s">
        <v>3527</v>
      </c>
      <c r="B593" t="s">
        <v>4078</v>
      </c>
      <c r="C593">
        <v>125</v>
      </c>
    </row>
    <row r="594" spans="1:3" ht="24.6">
      <c r="A594" t="s">
        <v>3528</v>
      </c>
      <c r="B594" t="s">
        <v>4079</v>
      </c>
      <c r="C594">
        <v>76.900000000000006</v>
      </c>
    </row>
    <row r="595" spans="1:3" ht="24.6">
      <c r="A595" t="s">
        <v>2656</v>
      </c>
      <c r="B595" t="s">
        <v>4080</v>
      </c>
      <c r="C595">
        <v>115.9</v>
      </c>
    </row>
    <row r="596" spans="1:3" ht="24.6">
      <c r="A596" t="s">
        <v>3529</v>
      </c>
      <c r="B596" t="s">
        <v>4037</v>
      </c>
      <c r="C596">
        <v>46.9</v>
      </c>
    </row>
    <row r="597" spans="1:3" ht="24.6">
      <c r="A597" t="s">
        <v>3530</v>
      </c>
      <c r="B597" t="s">
        <v>4081</v>
      </c>
      <c r="C597">
        <v>37.9</v>
      </c>
    </row>
    <row r="598" spans="1:3" ht="24.6">
      <c r="A598" t="s">
        <v>3531</v>
      </c>
      <c r="B598" t="s">
        <v>4082</v>
      </c>
      <c r="C598">
        <v>141.9</v>
      </c>
    </row>
    <row r="599" spans="1:3" ht="24.6">
      <c r="A599" t="s">
        <v>2699</v>
      </c>
      <c r="B599" t="s">
        <v>4083</v>
      </c>
      <c r="C599">
        <v>54.9</v>
      </c>
    </row>
    <row r="600" spans="1:3" ht="24.6">
      <c r="A600" t="s">
        <v>3532</v>
      </c>
      <c r="B600" t="s">
        <v>4084</v>
      </c>
      <c r="C600">
        <v>48.9</v>
      </c>
    </row>
    <row r="601" spans="1:3" ht="24.6">
      <c r="A601" t="s">
        <v>3533</v>
      </c>
      <c r="B601" t="s">
        <v>4085</v>
      </c>
      <c r="C601">
        <v>126.86</v>
      </c>
    </row>
    <row r="602" spans="1:3" ht="24.6">
      <c r="A602" t="s">
        <v>3534</v>
      </c>
      <c r="B602" t="s">
        <v>4086</v>
      </c>
      <c r="C602">
        <v>30.9</v>
      </c>
    </row>
    <row r="603" spans="1:3" ht="24.6">
      <c r="A603" t="s">
        <v>677</v>
      </c>
      <c r="B603" t="s">
        <v>4087</v>
      </c>
      <c r="C603">
        <v>18.899999999999999</v>
      </c>
    </row>
    <row r="604" spans="1:3" ht="24.6">
      <c r="A604" t="s">
        <v>3535</v>
      </c>
      <c r="B604" t="s">
        <v>4088</v>
      </c>
      <c r="C604">
        <v>63.9</v>
      </c>
    </row>
    <row r="605" spans="1:3">
      <c r="A605" t="s">
        <v>3535</v>
      </c>
    </row>
    <row r="606" spans="1:3">
      <c r="A606" t="s">
        <v>3535</v>
      </c>
    </row>
    <row r="607" spans="1:3" ht="24.6">
      <c r="A607" t="s">
        <v>3536</v>
      </c>
      <c r="B607" t="s">
        <v>4089</v>
      </c>
      <c r="C607">
        <v>69.5</v>
      </c>
    </row>
    <row r="608" spans="1:3" ht="24.6">
      <c r="A608" t="s">
        <v>3537</v>
      </c>
      <c r="B608" t="s">
        <v>4090</v>
      </c>
      <c r="C608">
        <v>29</v>
      </c>
    </row>
    <row r="609" spans="1:3" ht="24.6">
      <c r="A609" t="s">
        <v>3538</v>
      </c>
      <c r="B609" t="s">
        <v>4091</v>
      </c>
      <c r="C609">
        <v>38.9</v>
      </c>
    </row>
    <row r="610" spans="1:3" ht="24.6">
      <c r="A610" t="s">
        <v>2664</v>
      </c>
      <c r="B610" t="s">
        <v>4092</v>
      </c>
      <c r="C610">
        <v>54.9</v>
      </c>
    </row>
    <row r="611" spans="1:3" ht="24.6">
      <c r="A611" t="s">
        <v>3539</v>
      </c>
      <c r="B611" t="s">
        <v>4093</v>
      </c>
      <c r="C611">
        <v>32.9</v>
      </c>
    </row>
    <row r="612" spans="1:3">
      <c r="A612" t="s">
        <v>3539</v>
      </c>
    </row>
    <row r="613" spans="1:3">
      <c r="A613" t="s">
        <v>3539</v>
      </c>
    </row>
    <row r="614" spans="1:3">
      <c r="A614" t="s">
        <v>3539</v>
      </c>
    </row>
    <row r="615" spans="1:3">
      <c r="A615" t="s">
        <v>3539</v>
      </c>
    </row>
    <row r="616" spans="1:3" ht="24.6">
      <c r="A616" t="s">
        <v>3540</v>
      </c>
      <c r="B616" t="s">
        <v>3926</v>
      </c>
      <c r="C616">
        <v>32.9</v>
      </c>
    </row>
    <row r="617" spans="1:3" ht="24.6">
      <c r="A617" t="s">
        <v>3541</v>
      </c>
      <c r="B617" t="s">
        <v>4094</v>
      </c>
      <c r="C617">
        <v>104.9</v>
      </c>
    </row>
    <row r="618" spans="1:3" ht="24.6">
      <c r="A618" t="s">
        <v>3542</v>
      </c>
      <c r="B618" t="s">
        <v>4095</v>
      </c>
      <c r="C618">
        <v>36.9</v>
      </c>
    </row>
    <row r="619" spans="1:3" ht="24.6">
      <c r="A619" t="s">
        <v>3543</v>
      </c>
      <c r="B619" t="s">
        <v>3829</v>
      </c>
      <c r="C619">
        <v>37.9</v>
      </c>
    </row>
    <row r="620" spans="1:3" ht="24.6">
      <c r="A620" t="s">
        <v>3544</v>
      </c>
      <c r="B620" t="s">
        <v>4096</v>
      </c>
      <c r="C620">
        <v>35.9</v>
      </c>
    </row>
    <row r="621" spans="1:3">
      <c r="A621" t="s">
        <v>3544</v>
      </c>
    </row>
    <row r="622" spans="1:3">
      <c r="A622" t="s">
        <v>3544</v>
      </c>
    </row>
    <row r="623" spans="1:3">
      <c r="A623" t="s">
        <v>3544</v>
      </c>
    </row>
    <row r="624" spans="1:3" ht="24.6">
      <c r="A624" t="s">
        <v>3545</v>
      </c>
      <c r="B624" t="s">
        <v>3790</v>
      </c>
      <c r="C624">
        <v>35.9</v>
      </c>
    </row>
    <row r="625" spans="1:3" ht="24.6">
      <c r="A625" t="s">
        <v>3546</v>
      </c>
      <c r="B625" t="s">
        <v>4097</v>
      </c>
      <c r="C625">
        <v>45.9</v>
      </c>
    </row>
    <row r="626" spans="1:3" ht="24.6">
      <c r="A626" t="s">
        <v>3547</v>
      </c>
      <c r="B626" t="s">
        <v>4066</v>
      </c>
      <c r="C626">
        <v>54.9</v>
      </c>
    </row>
    <row r="627" spans="1:3" ht="24.6">
      <c r="A627" t="s">
        <v>3548</v>
      </c>
      <c r="B627" t="s">
        <v>3823</v>
      </c>
      <c r="C627">
        <v>37.9</v>
      </c>
    </row>
    <row r="628" spans="1:3" ht="24.6">
      <c r="A628" t="s">
        <v>3549</v>
      </c>
      <c r="B628" t="s">
        <v>4098</v>
      </c>
      <c r="C628">
        <v>141.9</v>
      </c>
    </row>
    <row r="629" spans="1:3" ht="24.6">
      <c r="A629" t="s">
        <v>3550</v>
      </c>
      <c r="B629" t="s">
        <v>4099</v>
      </c>
      <c r="C629">
        <v>125.9</v>
      </c>
    </row>
    <row r="630" spans="1:3" ht="24.6">
      <c r="A630" t="s">
        <v>510</v>
      </c>
      <c r="B630" t="s">
        <v>4100</v>
      </c>
      <c r="C630">
        <v>47.9</v>
      </c>
    </row>
    <row r="631" spans="1:3" ht="24.6">
      <c r="A631" t="s">
        <v>3551</v>
      </c>
      <c r="B631" t="s">
        <v>4101</v>
      </c>
      <c r="C631">
        <v>61.9</v>
      </c>
    </row>
    <row r="632" spans="1:3" ht="24.6">
      <c r="A632" t="s">
        <v>3552</v>
      </c>
      <c r="B632" t="s">
        <v>4102</v>
      </c>
      <c r="C632">
        <v>62.9</v>
      </c>
    </row>
    <row r="633" spans="1:3" ht="24.6">
      <c r="A633" t="s">
        <v>529</v>
      </c>
      <c r="B633" t="s">
        <v>4103</v>
      </c>
      <c r="C633">
        <v>103.9</v>
      </c>
    </row>
    <row r="634" spans="1:3" ht="24.6">
      <c r="A634" t="s">
        <v>3553</v>
      </c>
      <c r="B634" t="s">
        <v>4056</v>
      </c>
      <c r="C634">
        <v>67.900000000000006</v>
      </c>
    </row>
    <row r="635" spans="1:3" ht="24.6">
      <c r="A635" t="s">
        <v>3554</v>
      </c>
      <c r="B635" t="s">
        <v>4104</v>
      </c>
      <c r="C635">
        <v>103.9</v>
      </c>
    </row>
    <row r="636" spans="1:3" ht="24.6">
      <c r="A636" t="s">
        <v>3555</v>
      </c>
      <c r="B636" t="s">
        <v>3974</v>
      </c>
      <c r="C636">
        <v>36.9</v>
      </c>
    </row>
    <row r="637" spans="1:3" ht="24.6">
      <c r="A637" t="s">
        <v>3556</v>
      </c>
      <c r="B637" t="s">
        <v>4047</v>
      </c>
      <c r="C637">
        <v>48.9</v>
      </c>
    </row>
    <row r="638" spans="1:3" ht="24.6">
      <c r="A638" t="s">
        <v>3557</v>
      </c>
      <c r="B638" t="s">
        <v>4105</v>
      </c>
      <c r="C638">
        <v>64.900000000000006</v>
      </c>
    </row>
    <row r="639" spans="1:3" ht="24.6">
      <c r="A639" t="s">
        <v>3558</v>
      </c>
      <c r="B639" t="s">
        <v>4106</v>
      </c>
      <c r="C639">
        <v>45.9</v>
      </c>
    </row>
    <row r="640" spans="1:3">
      <c r="A640" t="s">
        <v>3558</v>
      </c>
    </row>
    <row r="641" spans="1:3">
      <c r="A641" t="s">
        <v>3558</v>
      </c>
    </row>
    <row r="642" spans="1:3" ht="24.6">
      <c r="A642" t="s">
        <v>3559</v>
      </c>
      <c r="B642" t="s">
        <v>4107</v>
      </c>
      <c r="C642">
        <v>45.9</v>
      </c>
    </row>
    <row r="643" spans="1:3" ht="24.6">
      <c r="A643" t="s">
        <v>3560</v>
      </c>
      <c r="B643" t="s">
        <v>4108</v>
      </c>
      <c r="C643">
        <v>80</v>
      </c>
    </row>
    <row r="644" spans="1:3" ht="24.6">
      <c r="A644" t="s">
        <v>3561</v>
      </c>
      <c r="B644" t="s">
        <v>4077</v>
      </c>
      <c r="C644">
        <v>70.900000000000006</v>
      </c>
    </row>
    <row r="645" spans="1:3" ht="24.6">
      <c r="A645" t="s">
        <v>3562</v>
      </c>
      <c r="B645" t="s">
        <v>3998</v>
      </c>
      <c r="C645">
        <v>54.9</v>
      </c>
    </row>
    <row r="646" spans="1:3" ht="24.6">
      <c r="A646" t="s">
        <v>3563</v>
      </c>
      <c r="B646" t="s">
        <v>4109</v>
      </c>
      <c r="C646">
        <v>43.9</v>
      </c>
    </row>
    <row r="647" spans="1:3" ht="24.6">
      <c r="A647" t="s">
        <v>3564</v>
      </c>
      <c r="B647" t="s">
        <v>4110</v>
      </c>
      <c r="C647">
        <v>45.9</v>
      </c>
    </row>
    <row r="648" spans="1:3" ht="24.6">
      <c r="A648" t="s">
        <v>3565</v>
      </c>
      <c r="B648" t="s">
        <v>4111</v>
      </c>
      <c r="C648">
        <v>41.9</v>
      </c>
    </row>
    <row r="649" spans="1:3">
      <c r="A649" t="s">
        <v>3565</v>
      </c>
    </row>
    <row r="650" spans="1:3">
      <c r="A650" t="s">
        <v>3565</v>
      </c>
    </row>
    <row r="651" spans="1:3">
      <c r="A651" t="s">
        <v>3565</v>
      </c>
    </row>
    <row r="652" spans="1:3" ht="24.6">
      <c r="A652" t="s">
        <v>3566</v>
      </c>
      <c r="B652" t="s">
        <v>4112</v>
      </c>
      <c r="C652">
        <v>42.9</v>
      </c>
    </row>
    <row r="653" spans="1:3" ht="24.6">
      <c r="A653" t="s">
        <v>3567</v>
      </c>
      <c r="B653" t="s">
        <v>4113</v>
      </c>
      <c r="C653">
        <v>36.9</v>
      </c>
    </row>
    <row r="654" spans="1:3">
      <c r="A654" t="s">
        <v>3568</v>
      </c>
      <c r="B654" t="s">
        <v>4114</v>
      </c>
      <c r="C654">
        <v>95.6</v>
      </c>
    </row>
    <row r="655" spans="1:3" ht="24.6">
      <c r="A655" t="s">
        <v>521</v>
      </c>
      <c r="B655" t="s">
        <v>4115</v>
      </c>
      <c r="C655">
        <v>58.9</v>
      </c>
    </row>
    <row r="656" spans="1:3" ht="24.6">
      <c r="A656" t="s">
        <v>3569</v>
      </c>
      <c r="B656" t="s">
        <v>4116</v>
      </c>
      <c r="C656">
        <v>30.9</v>
      </c>
    </row>
    <row r="657" spans="1:3" ht="24.6">
      <c r="A657" t="s">
        <v>3570</v>
      </c>
      <c r="B657" t="s">
        <v>4117</v>
      </c>
      <c r="C657">
        <v>68.900000000000006</v>
      </c>
    </row>
    <row r="658" spans="1:3" ht="24.6">
      <c r="A658" t="s">
        <v>750</v>
      </c>
      <c r="B658" t="s">
        <v>4095</v>
      </c>
      <c r="C658">
        <v>36.9</v>
      </c>
    </row>
    <row r="659" spans="1:3" ht="24.6">
      <c r="A659" t="s">
        <v>3571</v>
      </c>
      <c r="B659" t="s">
        <v>4118</v>
      </c>
      <c r="C659">
        <v>32.9</v>
      </c>
    </row>
    <row r="660" spans="1:3">
      <c r="A660" t="s">
        <v>3571</v>
      </c>
    </row>
    <row r="661" spans="1:3">
      <c r="A661" t="s">
        <v>3571</v>
      </c>
    </row>
    <row r="662" spans="1:3">
      <c r="A662" t="s">
        <v>3571</v>
      </c>
    </row>
    <row r="663" spans="1:3" ht="24.6">
      <c r="A663" t="s">
        <v>508</v>
      </c>
      <c r="B663" t="s">
        <v>4119</v>
      </c>
      <c r="C663">
        <v>48.9</v>
      </c>
    </row>
    <row r="664" spans="1:3" ht="24.6">
      <c r="A664" t="s">
        <v>3572</v>
      </c>
      <c r="B664" t="s">
        <v>4120</v>
      </c>
    </row>
    <row r="665" spans="1:3" ht="24.6">
      <c r="A665" t="s">
        <v>316</v>
      </c>
      <c r="B665" t="s">
        <v>4072</v>
      </c>
      <c r="C665">
        <v>99.1</v>
      </c>
    </row>
    <row r="666" spans="1:3" ht="24.6">
      <c r="A666" t="s">
        <v>3573</v>
      </c>
      <c r="B666" t="s">
        <v>3960</v>
      </c>
      <c r="C666">
        <v>25.9</v>
      </c>
    </row>
    <row r="667" spans="1:3" ht="24.6">
      <c r="A667" t="s">
        <v>3574</v>
      </c>
      <c r="B667" t="s">
        <v>4121</v>
      </c>
      <c r="C667">
        <v>36.9</v>
      </c>
    </row>
    <row r="668" spans="1:3" ht="24.6">
      <c r="A668" t="s">
        <v>3575</v>
      </c>
      <c r="B668" t="s">
        <v>4122</v>
      </c>
      <c r="C668">
        <v>18.86</v>
      </c>
    </row>
    <row r="669" spans="1:3" ht="24.6">
      <c r="A669" t="s">
        <v>3576</v>
      </c>
      <c r="B669" t="s">
        <v>4123</v>
      </c>
      <c r="C669">
        <v>32.9</v>
      </c>
    </row>
    <row r="670" spans="1:3" ht="24.6">
      <c r="A670" t="s">
        <v>3577</v>
      </c>
      <c r="B670" t="s">
        <v>4124</v>
      </c>
      <c r="C670">
        <v>41.9</v>
      </c>
    </row>
    <row r="671" spans="1:3">
      <c r="A671" t="s">
        <v>3577</v>
      </c>
    </row>
    <row r="672" spans="1:3">
      <c r="A672" t="s">
        <v>3577</v>
      </c>
    </row>
    <row r="673" spans="1:3">
      <c r="A673" t="s">
        <v>3578</v>
      </c>
      <c r="B673" t="s">
        <v>4125</v>
      </c>
      <c r="C673">
        <v>73.900000000000006</v>
      </c>
    </row>
    <row r="674" spans="1:3" ht="24.6">
      <c r="A674" t="s">
        <v>3579</v>
      </c>
      <c r="B674" t="s">
        <v>4126</v>
      </c>
      <c r="C674">
        <v>31.9</v>
      </c>
    </row>
    <row r="675" spans="1:3" ht="24.6">
      <c r="A675" t="s">
        <v>3580</v>
      </c>
      <c r="B675" t="s">
        <v>4127</v>
      </c>
      <c r="C675">
        <v>116.9</v>
      </c>
    </row>
    <row r="676" spans="1:3" ht="24.6">
      <c r="A676" t="s">
        <v>3581</v>
      </c>
      <c r="B676" t="s">
        <v>4092</v>
      </c>
      <c r="C676">
        <v>54.9</v>
      </c>
    </row>
    <row r="677" spans="1:3" ht="24.6">
      <c r="A677" t="s">
        <v>3582</v>
      </c>
      <c r="B677" t="s">
        <v>4128</v>
      </c>
      <c r="C677">
        <v>37.9</v>
      </c>
    </row>
    <row r="678" spans="1:3" ht="24.6">
      <c r="A678" t="s">
        <v>3583</v>
      </c>
      <c r="B678" t="s">
        <v>4129</v>
      </c>
      <c r="C678">
        <v>103.9</v>
      </c>
    </row>
    <row r="679" spans="1:3" ht="24.6">
      <c r="A679" t="s">
        <v>3584</v>
      </c>
      <c r="B679" t="s">
        <v>3863</v>
      </c>
      <c r="C679">
        <v>37.9</v>
      </c>
    </row>
    <row r="680" spans="1:3" ht="24.6">
      <c r="A680" t="s">
        <v>3585</v>
      </c>
      <c r="B680" t="s">
        <v>4130</v>
      </c>
      <c r="C680">
        <v>67.900000000000006</v>
      </c>
    </row>
    <row r="681" spans="1:3" ht="24.6">
      <c r="A681" t="s">
        <v>3586</v>
      </c>
      <c r="B681" t="s">
        <v>4131</v>
      </c>
      <c r="C681">
        <v>98.9</v>
      </c>
    </row>
    <row r="682" spans="1:3" ht="24.6">
      <c r="A682" t="s">
        <v>3587</v>
      </c>
      <c r="B682" t="s">
        <v>3844</v>
      </c>
      <c r="C682">
        <v>32.9</v>
      </c>
    </row>
    <row r="683" spans="1:3" ht="24.6">
      <c r="A683" t="s">
        <v>3588</v>
      </c>
      <c r="B683" t="s">
        <v>4132</v>
      </c>
      <c r="C683">
        <v>78.900000000000006</v>
      </c>
    </row>
    <row r="684" spans="1:3" ht="24.6">
      <c r="A684" t="s">
        <v>3589</v>
      </c>
      <c r="B684" t="s">
        <v>4133</v>
      </c>
      <c r="C684">
        <v>76.900000000000006</v>
      </c>
    </row>
    <row r="685" spans="1:3" ht="24.6">
      <c r="A685" t="s">
        <v>3590</v>
      </c>
      <c r="B685" t="s">
        <v>4134</v>
      </c>
      <c r="C685">
        <v>350</v>
      </c>
    </row>
    <row r="686" spans="1:3" ht="24.6">
      <c r="A686" t="s">
        <v>269</v>
      </c>
      <c r="B686" t="s">
        <v>4079</v>
      </c>
      <c r="C686">
        <v>76.900000000000006</v>
      </c>
    </row>
    <row r="687" spans="1:3" ht="24.6">
      <c r="A687" t="s">
        <v>3591</v>
      </c>
      <c r="B687" t="s">
        <v>4039</v>
      </c>
      <c r="C687">
        <v>58.9</v>
      </c>
    </row>
    <row r="688" spans="1:3" ht="24.6">
      <c r="A688" t="s">
        <v>3592</v>
      </c>
      <c r="B688" t="s">
        <v>4135</v>
      </c>
      <c r="C688">
        <v>27.9</v>
      </c>
    </row>
    <row r="689" spans="1:3" ht="24.6">
      <c r="A689" t="s">
        <v>3593</v>
      </c>
      <c r="B689" t="s">
        <v>4136</v>
      </c>
      <c r="C689">
        <v>52</v>
      </c>
    </row>
    <row r="690" spans="1:3" ht="24.6">
      <c r="A690" t="s">
        <v>3594</v>
      </c>
      <c r="B690" t="s">
        <v>4137</v>
      </c>
      <c r="C690">
        <v>43.9</v>
      </c>
    </row>
    <row r="691" spans="1:3" ht="24.6">
      <c r="A691" t="s">
        <v>3595</v>
      </c>
      <c r="B691" t="s">
        <v>4138</v>
      </c>
      <c r="C691">
        <v>187.9</v>
      </c>
    </row>
    <row r="692" spans="1:3" ht="24.6">
      <c r="A692" t="s">
        <v>3596</v>
      </c>
      <c r="B692" t="s">
        <v>4139</v>
      </c>
      <c r="C692">
        <v>50.9</v>
      </c>
    </row>
    <row r="693" spans="1:3" ht="24.6">
      <c r="A693" t="s">
        <v>3597</v>
      </c>
      <c r="B693" t="s">
        <v>4140</v>
      </c>
      <c r="C693">
        <v>41.9</v>
      </c>
    </row>
    <row r="694" spans="1:3">
      <c r="A694" t="s">
        <v>3597</v>
      </c>
    </row>
    <row r="695" spans="1:3">
      <c r="A695" t="s">
        <v>3597</v>
      </c>
    </row>
    <row r="696" spans="1:3" ht="24.6">
      <c r="A696" t="s">
        <v>3598</v>
      </c>
      <c r="B696" t="s">
        <v>4141</v>
      </c>
      <c r="C696">
        <v>40.9</v>
      </c>
    </row>
    <row r="697" spans="1:3">
      <c r="A697" t="s">
        <v>3599</v>
      </c>
      <c r="B697" t="s">
        <v>4114</v>
      </c>
      <c r="C697">
        <v>95.6</v>
      </c>
    </row>
    <row r="698" spans="1:3" ht="24.6">
      <c r="A698" t="s">
        <v>3600</v>
      </c>
      <c r="B698" t="s">
        <v>4142</v>
      </c>
      <c r="C698">
        <v>23.23</v>
      </c>
    </row>
    <row r="699" spans="1:3" ht="24.6">
      <c r="A699" t="s">
        <v>2521</v>
      </c>
      <c r="B699" t="s">
        <v>4143</v>
      </c>
      <c r="C699">
        <v>16.329999999999998</v>
      </c>
    </row>
    <row r="700" spans="1:3" ht="24.6">
      <c r="A700" t="s">
        <v>3601</v>
      </c>
      <c r="B700" t="s">
        <v>4144</v>
      </c>
      <c r="C700">
        <v>76.900000000000006</v>
      </c>
    </row>
    <row r="701" spans="1:3" ht="24.6">
      <c r="A701" t="s">
        <v>3602</v>
      </c>
      <c r="B701" t="s">
        <v>4145</v>
      </c>
      <c r="C701">
        <v>115.9</v>
      </c>
    </row>
    <row r="702" spans="1:3" ht="24.6">
      <c r="A702" t="s">
        <v>3603</v>
      </c>
      <c r="B702" t="s">
        <v>4146</v>
      </c>
      <c r="C702">
        <v>36.9</v>
      </c>
    </row>
    <row r="703" spans="1:3">
      <c r="A703" t="s">
        <v>3603</v>
      </c>
    </row>
    <row r="704" spans="1:3">
      <c r="A704" t="s">
        <v>3603</v>
      </c>
    </row>
    <row r="705" spans="1:3">
      <c r="A705" t="s">
        <v>3603</v>
      </c>
    </row>
    <row r="706" spans="1:3">
      <c r="A706" t="s">
        <v>3603</v>
      </c>
    </row>
    <row r="707" spans="1:3" ht="24.6">
      <c r="A707" t="s">
        <v>3604</v>
      </c>
      <c r="B707" t="s">
        <v>4147</v>
      </c>
      <c r="C707">
        <v>45.9</v>
      </c>
    </row>
    <row r="708" spans="1:3" ht="24.6">
      <c r="A708" t="s">
        <v>3605</v>
      </c>
      <c r="B708" t="s">
        <v>4148</v>
      </c>
      <c r="C708">
        <v>31</v>
      </c>
    </row>
    <row r="709" spans="1:3" ht="24.6">
      <c r="A709" t="s">
        <v>3606</v>
      </c>
      <c r="B709" t="s">
        <v>4149</v>
      </c>
      <c r="C709">
        <v>60.9</v>
      </c>
    </row>
    <row r="710" spans="1:3" ht="24.6">
      <c r="A710" t="s">
        <v>3607</v>
      </c>
      <c r="B710" t="s">
        <v>4150</v>
      </c>
      <c r="C710">
        <v>31.9</v>
      </c>
    </row>
    <row r="711" spans="1:3" ht="24.6">
      <c r="A711" t="s">
        <v>3608</v>
      </c>
      <c r="B711" t="s">
        <v>4151</v>
      </c>
      <c r="C711">
        <v>50</v>
      </c>
    </row>
    <row r="712" spans="1:3" ht="24.6">
      <c r="A712" t="s">
        <v>3609</v>
      </c>
      <c r="B712" t="s">
        <v>4152</v>
      </c>
      <c r="C712">
        <v>52.9</v>
      </c>
    </row>
    <row r="713" spans="1:3" ht="24.6">
      <c r="A713" t="s">
        <v>3610</v>
      </c>
      <c r="B713" t="s">
        <v>4153</v>
      </c>
      <c r="C713">
        <v>36.9</v>
      </c>
    </row>
    <row r="714" spans="1:3">
      <c r="A714" t="s">
        <v>3610</v>
      </c>
    </row>
    <row r="715" spans="1:3">
      <c r="A715" t="s">
        <v>3610</v>
      </c>
    </row>
    <row r="716" spans="1:3">
      <c r="A716" t="s">
        <v>3610</v>
      </c>
    </row>
    <row r="717" spans="1:3">
      <c r="A717" t="s">
        <v>3610</v>
      </c>
    </row>
    <row r="718" spans="1:3" ht="24.6">
      <c r="A718" t="s">
        <v>3611</v>
      </c>
      <c r="B718" t="s">
        <v>4154</v>
      </c>
      <c r="C718">
        <v>204.9</v>
      </c>
    </row>
    <row r="719" spans="1:3">
      <c r="A719" t="s">
        <v>3611</v>
      </c>
    </row>
    <row r="720" spans="1:3">
      <c r="A720" t="s">
        <v>3611</v>
      </c>
    </row>
    <row r="721" spans="1:3" ht="24.6">
      <c r="A721" t="s">
        <v>3612</v>
      </c>
      <c r="B721" t="s">
        <v>4155</v>
      </c>
      <c r="C721">
        <v>662.9</v>
      </c>
    </row>
    <row r="722" spans="1:3" ht="24.6">
      <c r="A722" t="s">
        <v>3613</v>
      </c>
      <c r="B722" t="s">
        <v>4156</v>
      </c>
      <c r="C722">
        <v>64.900000000000006</v>
      </c>
    </row>
    <row r="723" spans="1:3" ht="24.6">
      <c r="A723" t="s">
        <v>3614</v>
      </c>
      <c r="B723" t="s">
        <v>4157</v>
      </c>
      <c r="C723">
        <v>41.9</v>
      </c>
    </row>
    <row r="724" spans="1:3">
      <c r="A724" t="s">
        <v>3614</v>
      </c>
    </row>
    <row r="725" spans="1:3">
      <c r="A725" t="s">
        <v>3614</v>
      </c>
    </row>
    <row r="726" spans="1:3">
      <c r="A726" t="s">
        <v>3614</v>
      </c>
    </row>
    <row r="727" spans="1:3">
      <c r="A727" t="s">
        <v>3614</v>
      </c>
    </row>
    <row r="728" spans="1:3" ht="24.6">
      <c r="A728" t="s">
        <v>3615</v>
      </c>
      <c r="B728" t="s">
        <v>4158</v>
      </c>
      <c r="C728">
        <v>36.159999999999997</v>
      </c>
    </row>
    <row r="729" spans="1:3" ht="24.6">
      <c r="A729" t="s">
        <v>3616</v>
      </c>
      <c r="B729" t="s">
        <v>4159</v>
      </c>
      <c r="C729">
        <v>29</v>
      </c>
    </row>
    <row r="730" spans="1:3" ht="24.6">
      <c r="A730" t="s">
        <v>3617</v>
      </c>
      <c r="B730" t="s">
        <v>4160</v>
      </c>
      <c r="C730">
        <v>27.9</v>
      </c>
    </row>
    <row r="731" spans="1:3" ht="24.6">
      <c r="A731" t="s">
        <v>3618</v>
      </c>
      <c r="B731" t="s">
        <v>4161</v>
      </c>
      <c r="C731">
        <v>118.9</v>
      </c>
    </row>
    <row r="732" spans="1:3" ht="24.6">
      <c r="A732" t="s">
        <v>3619</v>
      </c>
      <c r="B732" t="s">
        <v>3914</v>
      </c>
      <c r="C732">
        <v>32.9</v>
      </c>
    </row>
    <row r="733" spans="1:3" ht="24.6">
      <c r="A733" t="s">
        <v>3620</v>
      </c>
      <c r="B733" t="s">
        <v>3914</v>
      </c>
      <c r="C733">
        <v>32.9</v>
      </c>
    </row>
    <row r="734" spans="1:3" ht="24.6">
      <c r="A734" t="s">
        <v>3621</v>
      </c>
      <c r="B734" t="s">
        <v>4162</v>
      </c>
      <c r="C734">
        <v>1500</v>
      </c>
    </row>
    <row r="735" spans="1:3" ht="24.6">
      <c r="A735" t="s">
        <v>3622</v>
      </c>
      <c r="B735" t="s">
        <v>4163</v>
      </c>
      <c r="C735">
        <v>145.9</v>
      </c>
    </row>
    <row r="736" spans="1:3" ht="24.6">
      <c r="A736" t="s">
        <v>3623</v>
      </c>
      <c r="B736" t="s">
        <v>4164</v>
      </c>
      <c r="C736">
        <v>48.9</v>
      </c>
    </row>
    <row r="737" spans="1:3">
      <c r="A737" t="s">
        <v>3624</v>
      </c>
      <c r="B737" t="s">
        <v>4165</v>
      </c>
      <c r="C737">
        <v>649</v>
      </c>
    </row>
    <row r="738" spans="1:3" ht="24.6">
      <c r="A738" t="s">
        <v>3625</v>
      </c>
      <c r="B738" t="s">
        <v>4166</v>
      </c>
      <c r="C738">
        <v>141.9</v>
      </c>
    </row>
    <row r="739" spans="1:3" ht="24.6">
      <c r="A739" t="s">
        <v>3626</v>
      </c>
      <c r="B739" t="s">
        <v>4167</v>
      </c>
      <c r="C739">
        <v>36.9</v>
      </c>
    </row>
    <row r="740" spans="1:3">
      <c r="A740" t="s">
        <v>3626</v>
      </c>
    </row>
    <row r="741" spans="1:3">
      <c r="A741" t="s">
        <v>3626</v>
      </c>
    </row>
    <row r="742" spans="1:3">
      <c r="A742" t="s">
        <v>3626</v>
      </c>
    </row>
    <row r="743" spans="1:3" ht="24.6">
      <c r="A743" t="s">
        <v>358</v>
      </c>
      <c r="B743" t="s">
        <v>3911</v>
      </c>
      <c r="C743">
        <v>62.9</v>
      </c>
    </row>
    <row r="744" spans="1:3" ht="24.6">
      <c r="A744" t="s">
        <v>234</v>
      </c>
      <c r="B744" t="s">
        <v>4076</v>
      </c>
      <c r="C744">
        <v>76.900000000000006</v>
      </c>
    </row>
    <row r="745" spans="1:3" ht="24.6">
      <c r="A745" t="s">
        <v>3627</v>
      </c>
      <c r="B745" t="s">
        <v>4151</v>
      </c>
      <c r="C745">
        <v>50</v>
      </c>
    </row>
    <row r="746" spans="1:3" ht="36.9">
      <c r="A746" t="s">
        <v>3628</v>
      </c>
      <c r="B746" t="s">
        <v>4168</v>
      </c>
      <c r="C746">
        <v>24.9</v>
      </c>
    </row>
    <row r="747" spans="1:3">
      <c r="A747" t="s">
        <v>3629</v>
      </c>
      <c r="B747" t="s">
        <v>4169</v>
      </c>
      <c r="C747">
        <v>110</v>
      </c>
    </row>
    <row r="748" spans="1:3" ht="24.6">
      <c r="A748" t="s">
        <v>3630</v>
      </c>
      <c r="B748" t="s">
        <v>3865</v>
      </c>
      <c r="C748">
        <v>32.9</v>
      </c>
    </row>
    <row r="749" spans="1:3" ht="24.6">
      <c r="A749" t="s">
        <v>3631</v>
      </c>
      <c r="B749" t="s">
        <v>3880</v>
      </c>
      <c r="C749">
        <v>35.9</v>
      </c>
    </row>
    <row r="750" spans="1:3" ht="24.6">
      <c r="A750" t="s">
        <v>3632</v>
      </c>
      <c r="B750" t="s">
        <v>4052</v>
      </c>
      <c r="C750">
        <v>54.9</v>
      </c>
    </row>
    <row r="751" spans="1:3" ht="24.6">
      <c r="A751" t="s">
        <v>3633</v>
      </c>
      <c r="B751" t="s">
        <v>4170</v>
      </c>
      <c r="C751">
        <v>61.9</v>
      </c>
    </row>
    <row r="752" spans="1:3" ht="24.6">
      <c r="A752" t="s">
        <v>3634</v>
      </c>
      <c r="B752" t="s">
        <v>4171</v>
      </c>
      <c r="C752">
        <v>438.9</v>
      </c>
    </row>
    <row r="753" spans="1:3" ht="24.6">
      <c r="A753" t="s">
        <v>3635</v>
      </c>
      <c r="B753" t="s">
        <v>4172</v>
      </c>
      <c r="C753">
        <v>360</v>
      </c>
    </row>
    <row r="754" spans="1:3" ht="24.6">
      <c r="A754" t="s">
        <v>3636</v>
      </c>
      <c r="B754" t="s">
        <v>4173</v>
      </c>
      <c r="C754">
        <v>45.9</v>
      </c>
    </row>
    <row r="755" spans="1:3">
      <c r="A755" t="s">
        <v>3636</v>
      </c>
    </row>
    <row r="756" spans="1:3">
      <c r="A756" t="s">
        <v>3636</v>
      </c>
    </row>
    <row r="757" spans="1:3">
      <c r="A757" t="s">
        <v>3636</v>
      </c>
    </row>
    <row r="758" spans="1:3" ht="24.6">
      <c r="A758" t="s">
        <v>3637</v>
      </c>
      <c r="B758" t="s">
        <v>4174</v>
      </c>
      <c r="C758">
        <v>38.9</v>
      </c>
    </row>
    <row r="759" spans="1:3">
      <c r="A759" t="s">
        <v>3637</v>
      </c>
    </row>
    <row r="760" spans="1:3">
      <c r="A760" t="s">
        <v>3637</v>
      </c>
    </row>
    <row r="761" spans="1:3">
      <c r="A761" t="s">
        <v>3637</v>
      </c>
    </row>
    <row r="762" spans="1:3" ht="24.6">
      <c r="A762" t="s">
        <v>3638</v>
      </c>
      <c r="B762" t="s">
        <v>4175</v>
      </c>
      <c r="C762">
        <v>251.9</v>
      </c>
    </row>
    <row r="763" spans="1:3" ht="24.6">
      <c r="A763" t="s">
        <v>3639</v>
      </c>
      <c r="B763" t="s">
        <v>4176</v>
      </c>
      <c r="C763">
        <v>36.9</v>
      </c>
    </row>
    <row r="764" spans="1:3">
      <c r="A764" t="s">
        <v>3639</v>
      </c>
    </row>
    <row r="765" spans="1:3">
      <c r="A765" t="s">
        <v>3639</v>
      </c>
    </row>
    <row r="766" spans="1:3">
      <c r="A766" t="s">
        <v>3639</v>
      </c>
    </row>
    <row r="767" spans="1:3">
      <c r="A767" t="s">
        <v>3639</v>
      </c>
    </row>
    <row r="768" spans="1:3" ht="24.6">
      <c r="A768" t="s">
        <v>3640</v>
      </c>
      <c r="B768" t="s">
        <v>4177</v>
      </c>
      <c r="C768">
        <v>489</v>
      </c>
    </row>
    <row r="769" spans="1:3" ht="24.6">
      <c r="A769" t="s">
        <v>3641</v>
      </c>
      <c r="B769" t="s">
        <v>4178</v>
      </c>
      <c r="C769">
        <v>432.9</v>
      </c>
    </row>
    <row r="770" spans="1:3" ht="24.6">
      <c r="A770" t="s">
        <v>3642</v>
      </c>
      <c r="B770" t="s">
        <v>4179</v>
      </c>
      <c r="C770">
        <v>78.900000000000006</v>
      </c>
    </row>
    <row r="771" spans="1:3">
      <c r="A771" t="s">
        <v>3643</v>
      </c>
      <c r="B771" t="s">
        <v>4180</v>
      </c>
      <c r="C771">
        <v>1300</v>
      </c>
    </row>
    <row r="772" spans="1:3" ht="24.6">
      <c r="A772" t="s">
        <v>3644</v>
      </c>
      <c r="B772" t="s">
        <v>4181</v>
      </c>
      <c r="C772">
        <v>39.26</v>
      </c>
    </row>
    <row r="773" spans="1:3" ht="24.6">
      <c r="A773" t="s">
        <v>3645</v>
      </c>
      <c r="B773" t="s">
        <v>4182</v>
      </c>
      <c r="C773">
        <v>54.9</v>
      </c>
    </row>
    <row r="774" spans="1:3">
      <c r="A774" t="s">
        <v>3646</v>
      </c>
      <c r="B774" t="s">
        <v>4183</v>
      </c>
      <c r="C774">
        <v>1350</v>
      </c>
    </row>
    <row r="775" spans="1:3" ht="24.6">
      <c r="A775" t="s">
        <v>3647</v>
      </c>
      <c r="B775" t="s">
        <v>4184</v>
      </c>
      <c r="C775">
        <v>39.5</v>
      </c>
    </row>
    <row r="776" spans="1:3" ht="24.6">
      <c r="A776" t="s">
        <v>3648</v>
      </c>
      <c r="B776" t="s">
        <v>4185</v>
      </c>
      <c r="C776">
        <v>60.9</v>
      </c>
    </row>
    <row r="777" spans="1:3" ht="24.6">
      <c r="A777" t="s">
        <v>3649</v>
      </c>
      <c r="B777" t="s">
        <v>4186</v>
      </c>
      <c r="C777">
        <v>28.9</v>
      </c>
    </row>
    <row r="778" spans="1:3" ht="24.6">
      <c r="A778" t="s">
        <v>3650</v>
      </c>
      <c r="B778" t="s">
        <v>4187</v>
      </c>
      <c r="C778">
        <v>40.9</v>
      </c>
    </row>
    <row r="779" spans="1:3" ht="24.6">
      <c r="A779" t="s">
        <v>3651</v>
      </c>
      <c r="B779" t="s">
        <v>4188</v>
      </c>
      <c r="C779">
        <v>28.9</v>
      </c>
    </row>
    <row r="780" spans="1:3">
      <c r="A780" t="s">
        <v>3652</v>
      </c>
      <c r="B780" t="s">
        <v>4189</v>
      </c>
      <c r="C780">
        <v>550</v>
      </c>
    </row>
    <row r="781" spans="1:3" ht="24.6">
      <c r="A781" t="s">
        <v>3653</v>
      </c>
      <c r="B781" t="s">
        <v>4190</v>
      </c>
      <c r="C781">
        <v>48.9</v>
      </c>
    </row>
    <row r="782" spans="1:3" ht="24.6">
      <c r="A782" t="s">
        <v>3654</v>
      </c>
      <c r="B782" t="s">
        <v>4191</v>
      </c>
      <c r="C782">
        <v>510</v>
      </c>
    </row>
    <row r="783" spans="1:3" ht="24.6">
      <c r="A783" t="s">
        <v>3655</v>
      </c>
      <c r="B783" t="s">
        <v>4192</v>
      </c>
      <c r="C783">
        <v>25.9</v>
      </c>
    </row>
    <row r="784" spans="1:3">
      <c r="A784" t="s">
        <v>2430</v>
      </c>
      <c r="B784" t="s">
        <v>4193</v>
      </c>
      <c r="C784">
        <v>18</v>
      </c>
    </row>
    <row r="785" spans="1:3" ht="24.6">
      <c r="A785" t="s">
        <v>3656</v>
      </c>
      <c r="B785" t="s">
        <v>4131</v>
      </c>
      <c r="C785">
        <v>98.9</v>
      </c>
    </row>
    <row r="786" spans="1:3">
      <c r="A786" t="s">
        <v>3657</v>
      </c>
      <c r="B786" t="s">
        <v>4194</v>
      </c>
      <c r="C786">
        <v>3300</v>
      </c>
    </row>
    <row r="787" spans="1:3" ht="24.6">
      <c r="A787" t="s">
        <v>3658</v>
      </c>
      <c r="B787" t="s">
        <v>3899</v>
      </c>
      <c r="C787">
        <v>37.9</v>
      </c>
    </row>
    <row r="788" spans="1:3" ht="24.6">
      <c r="A788" t="s">
        <v>3659</v>
      </c>
      <c r="B788" t="s">
        <v>3914</v>
      </c>
      <c r="C788">
        <v>32.9</v>
      </c>
    </row>
    <row r="789" spans="1:3" ht="24.6">
      <c r="A789" t="s">
        <v>3660</v>
      </c>
      <c r="B789" t="s">
        <v>4195</v>
      </c>
      <c r="C789">
        <v>920</v>
      </c>
    </row>
    <row r="790" spans="1:3" ht="24.6">
      <c r="A790" t="s">
        <v>3661</v>
      </c>
      <c r="B790" t="s">
        <v>4196</v>
      </c>
      <c r="C790">
        <v>52</v>
      </c>
    </row>
    <row r="791" spans="1:3" ht="24.6">
      <c r="A791" t="s">
        <v>3662</v>
      </c>
      <c r="B791" t="s">
        <v>4197</v>
      </c>
      <c r="C791">
        <v>280</v>
      </c>
    </row>
    <row r="792" spans="1:3">
      <c r="A792" t="s">
        <v>3663</v>
      </c>
      <c r="B792" t="s">
        <v>4198</v>
      </c>
      <c r="C792">
        <v>320</v>
      </c>
    </row>
    <row r="793" spans="1:3" ht="24.6">
      <c r="A793" t="s">
        <v>3664</v>
      </c>
      <c r="B793" t="s">
        <v>4199</v>
      </c>
      <c r="C793">
        <v>439.9</v>
      </c>
    </row>
    <row r="794" spans="1:3" ht="24.6">
      <c r="A794" t="s">
        <v>3665</v>
      </c>
      <c r="B794" t="s">
        <v>4200</v>
      </c>
      <c r="C794">
        <v>204.9</v>
      </c>
    </row>
    <row r="795" spans="1:3" ht="24.6">
      <c r="A795" t="s">
        <v>3666</v>
      </c>
      <c r="B795" t="s">
        <v>4201</v>
      </c>
      <c r="C795">
        <v>350</v>
      </c>
    </row>
    <row r="796" spans="1:3" ht="24.6">
      <c r="A796" t="s">
        <v>3667</v>
      </c>
      <c r="B796" t="s">
        <v>4202</v>
      </c>
      <c r="C796">
        <v>38.9</v>
      </c>
    </row>
    <row r="797" spans="1:3" ht="24.6">
      <c r="A797" t="s">
        <v>3668</v>
      </c>
      <c r="B797" t="s">
        <v>4203</v>
      </c>
      <c r="C797">
        <v>45.9</v>
      </c>
    </row>
    <row r="798" spans="1:3" ht="24.6">
      <c r="A798" t="s">
        <v>3669</v>
      </c>
      <c r="B798" t="s">
        <v>4204</v>
      </c>
      <c r="C798">
        <v>1299</v>
      </c>
    </row>
    <row r="799" spans="1:3" ht="24.6">
      <c r="A799" t="s">
        <v>3670</v>
      </c>
      <c r="B799" t="s">
        <v>4205</v>
      </c>
      <c r="C799">
        <v>5075</v>
      </c>
    </row>
    <row r="800" spans="1:3" ht="24.6">
      <c r="A800" t="s">
        <v>3671</v>
      </c>
      <c r="B800" t="s">
        <v>4206</v>
      </c>
      <c r="C800">
        <v>45.9</v>
      </c>
    </row>
    <row r="801" spans="1:3" ht="24.6">
      <c r="A801" t="s">
        <v>3672</v>
      </c>
      <c r="B801" t="s">
        <v>4207</v>
      </c>
      <c r="C801">
        <v>45.9</v>
      </c>
    </row>
    <row r="802" spans="1:3" ht="24.6">
      <c r="A802" t="s">
        <v>3673</v>
      </c>
      <c r="B802" t="s">
        <v>4208</v>
      </c>
      <c r="C802">
        <v>128.9</v>
      </c>
    </row>
    <row r="803" spans="1:3" ht="24.6">
      <c r="A803" t="s">
        <v>3674</v>
      </c>
      <c r="B803" t="s">
        <v>4209</v>
      </c>
      <c r="C803">
        <v>141.9</v>
      </c>
    </row>
    <row r="804" spans="1:3" ht="24.6">
      <c r="A804" t="s">
        <v>3675</v>
      </c>
      <c r="B804" t="s">
        <v>4210</v>
      </c>
      <c r="C804">
        <v>103.9</v>
      </c>
    </row>
    <row r="805" spans="1:3" ht="24.6">
      <c r="A805" t="s">
        <v>3676</v>
      </c>
      <c r="B805" t="s">
        <v>4211</v>
      </c>
      <c r="C805">
        <v>115.9</v>
      </c>
    </row>
    <row r="806" spans="1:3" ht="24.6">
      <c r="A806" t="s">
        <v>3677</v>
      </c>
      <c r="B806" t="s">
        <v>4212</v>
      </c>
      <c r="C806">
        <v>428.9</v>
      </c>
    </row>
    <row r="807" spans="1:3" ht="24.6">
      <c r="A807" t="s">
        <v>3678</v>
      </c>
      <c r="B807" t="s">
        <v>4213</v>
      </c>
      <c r="C807">
        <v>13900</v>
      </c>
    </row>
    <row r="808" spans="1:3" ht="24.6">
      <c r="A808" t="s">
        <v>3679</v>
      </c>
      <c r="B808" t="s">
        <v>4214</v>
      </c>
      <c r="C808">
        <v>36.9</v>
      </c>
    </row>
    <row r="809" spans="1:3">
      <c r="A809" t="s">
        <v>3679</v>
      </c>
    </row>
    <row r="810" spans="1:3">
      <c r="A810" t="s">
        <v>3679</v>
      </c>
    </row>
    <row r="811" spans="1:3">
      <c r="A811" t="s">
        <v>3679</v>
      </c>
    </row>
    <row r="812" spans="1:3">
      <c r="A812" t="s">
        <v>3679</v>
      </c>
    </row>
    <row r="813" spans="1:3" ht="24.6">
      <c r="A813" t="s">
        <v>3680</v>
      </c>
      <c r="B813" t="s">
        <v>4215</v>
      </c>
      <c r="C813">
        <v>125.9</v>
      </c>
    </row>
    <row r="814" spans="1:3" ht="24.6">
      <c r="A814" t="s">
        <v>3681</v>
      </c>
      <c r="B814" t="s">
        <v>4216</v>
      </c>
      <c r="C814">
        <v>232.9</v>
      </c>
    </row>
    <row r="815" spans="1:3" ht="24.6">
      <c r="A815" t="s">
        <v>505</v>
      </c>
      <c r="B815" t="s">
        <v>4217</v>
      </c>
      <c r="C815">
        <v>45.9</v>
      </c>
    </row>
    <row r="816" spans="1:3" ht="24.6">
      <c r="A816" t="s">
        <v>3682</v>
      </c>
      <c r="B816" t="s">
        <v>4218</v>
      </c>
      <c r="C816">
        <v>154.9</v>
      </c>
    </row>
    <row r="817" spans="1:3" ht="24.6">
      <c r="A817" t="s">
        <v>3683</v>
      </c>
      <c r="B817" t="s">
        <v>4219</v>
      </c>
      <c r="C817">
        <v>2700</v>
      </c>
    </row>
    <row r="818" spans="1:3">
      <c r="A818" t="s">
        <v>3683</v>
      </c>
    </row>
    <row r="819" spans="1:3">
      <c r="A819" t="s">
        <v>3683</v>
      </c>
    </row>
    <row r="820" spans="1:3" ht="24.6">
      <c r="A820" t="s">
        <v>3684</v>
      </c>
      <c r="B820" t="s">
        <v>4220</v>
      </c>
      <c r="C820">
        <v>35.9</v>
      </c>
    </row>
    <row r="821" spans="1:3" ht="24.6">
      <c r="A821" t="s">
        <v>3685</v>
      </c>
      <c r="B821" t="s">
        <v>4221</v>
      </c>
      <c r="C821">
        <v>15.9</v>
      </c>
    </row>
    <row r="822" spans="1:3" ht="24.6">
      <c r="A822" t="s">
        <v>3686</v>
      </c>
      <c r="B822" t="s">
        <v>4222</v>
      </c>
      <c r="C822">
        <v>43.9</v>
      </c>
    </row>
    <row r="823" spans="1:3" ht="24.6">
      <c r="A823" t="s">
        <v>601</v>
      </c>
      <c r="B823" t="s">
        <v>4223</v>
      </c>
      <c r="C823">
        <v>579</v>
      </c>
    </row>
    <row r="824" spans="1:3" ht="24.6">
      <c r="A824" t="s">
        <v>3687</v>
      </c>
      <c r="B824" t="s">
        <v>4224</v>
      </c>
      <c r="C824">
        <v>41.9</v>
      </c>
    </row>
    <row r="825" spans="1:3">
      <c r="A825" t="s">
        <v>3688</v>
      </c>
      <c r="B825" t="s">
        <v>4225</v>
      </c>
    </row>
    <row r="826" spans="1:3" ht="24.6">
      <c r="A826" t="s">
        <v>3689</v>
      </c>
      <c r="B826" t="s">
        <v>4226</v>
      </c>
      <c r="C826">
        <v>40</v>
      </c>
    </row>
    <row r="827" spans="1:3" ht="24.6">
      <c r="A827" t="s">
        <v>3690</v>
      </c>
      <c r="B827" t="s">
        <v>3809</v>
      </c>
      <c r="C827">
        <v>77.66</v>
      </c>
    </row>
    <row r="828" spans="1:3">
      <c r="A828" t="s">
        <v>3691</v>
      </c>
      <c r="B828" t="s">
        <v>3956</v>
      </c>
      <c r="C828">
        <v>50.9</v>
      </c>
    </row>
    <row r="829" spans="1:3" ht="24.6">
      <c r="A829" t="s">
        <v>3692</v>
      </c>
      <c r="B829" t="s">
        <v>4227</v>
      </c>
      <c r="C829">
        <v>65.900000000000006</v>
      </c>
    </row>
    <row r="830" spans="1:3" ht="24.6">
      <c r="A830" t="s">
        <v>3693</v>
      </c>
      <c r="B830" t="s">
        <v>4141</v>
      </c>
      <c r="C830">
        <v>40.9</v>
      </c>
    </row>
    <row r="831" spans="1:3" ht="24.6">
      <c r="A831" t="s">
        <v>3694</v>
      </c>
      <c r="B831" t="s">
        <v>4228</v>
      </c>
      <c r="C831">
        <v>76.900000000000006</v>
      </c>
    </row>
    <row r="832" spans="1:3" ht="24.6">
      <c r="A832" t="s">
        <v>3695</v>
      </c>
      <c r="B832" t="s">
        <v>4030</v>
      </c>
      <c r="C832">
        <v>30.9</v>
      </c>
    </row>
    <row r="833" spans="1:3" ht="24.6">
      <c r="A833" t="s">
        <v>3696</v>
      </c>
      <c r="B833" t="s">
        <v>4229</v>
      </c>
      <c r="C833">
        <v>45.9</v>
      </c>
    </row>
    <row r="834" spans="1:3">
      <c r="A834" t="s">
        <v>3697</v>
      </c>
      <c r="B834" t="s">
        <v>4230</v>
      </c>
      <c r="C834">
        <v>70</v>
      </c>
    </row>
    <row r="835" spans="1:3" ht="24.6">
      <c r="A835" t="s">
        <v>3698</v>
      </c>
      <c r="B835" t="s">
        <v>4231</v>
      </c>
      <c r="C835">
        <v>110.9</v>
      </c>
    </row>
    <row r="836" spans="1:3" ht="24.6">
      <c r="A836" t="s">
        <v>3699</v>
      </c>
      <c r="B836" t="s">
        <v>4232</v>
      </c>
      <c r="C836">
        <v>125.9</v>
      </c>
    </row>
    <row r="837" spans="1:3" ht="24.6">
      <c r="A837" t="s">
        <v>3700</v>
      </c>
      <c r="B837" t="s">
        <v>4233</v>
      </c>
      <c r="C837">
        <v>47.9</v>
      </c>
    </row>
    <row r="838" spans="1:3" ht="24.6">
      <c r="A838" t="s">
        <v>3701</v>
      </c>
      <c r="B838" t="s">
        <v>3866</v>
      </c>
      <c r="C838">
        <v>550</v>
      </c>
    </row>
    <row r="839" spans="1:3" ht="24.6">
      <c r="A839" t="s">
        <v>515</v>
      </c>
      <c r="B839" t="s">
        <v>4234</v>
      </c>
      <c r="C839">
        <v>48.9</v>
      </c>
    </row>
    <row r="840" spans="1:3">
      <c r="A840" t="s">
        <v>3702</v>
      </c>
      <c r="B840" t="s">
        <v>4235</v>
      </c>
      <c r="C840">
        <v>650</v>
      </c>
    </row>
    <row r="841" spans="1:3" ht="24.6">
      <c r="A841" t="s">
        <v>3703</v>
      </c>
      <c r="B841" t="s">
        <v>4236</v>
      </c>
      <c r="C841">
        <v>115.9</v>
      </c>
    </row>
    <row r="842" spans="1:3" ht="24.6">
      <c r="A842" t="s">
        <v>3704</v>
      </c>
      <c r="B842" t="s">
        <v>4237</v>
      </c>
      <c r="C842">
        <v>32.9</v>
      </c>
    </row>
    <row r="843" spans="1:3" ht="24.6">
      <c r="A843" t="s">
        <v>3705</v>
      </c>
      <c r="B843" t="s">
        <v>4238</v>
      </c>
      <c r="C843">
        <v>50</v>
      </c>
    </row>
    <row r="844" spans="1:3" ht="24.6">
      <c r="A844" t="s">
        <v>3706</v>
      </c>
      <c r="B844" t="s">
        <v>4239</v>
      </c>
      <c r="C844">
        <v>45.9</v>
      </c>
    </row>
    <row r="845" spans="1:3" ht="24.6">
      <c r="A845" t="s">
        <v>3707</v>
      </c>
      <c r="B845" t="s">
        <v>4223</v>
      </c>
      <c r="C845">
        <v>579</v>
      </c>
    </row>
    <row r="846" spans="1:3" ht="24.6">
      <c r="A846" t="s">
        <v>3708</v>
      </c>
      <c r="B846" t="s">
        <v>4240</v>
      </c>
      <c r="C846">
        <v>78.900000000000006</v>
      </c>
    </row>
    <row r="847" spans="1:3" ht="24.6">
      <c r="A847" t="s">
        <v>3709</v>
      </c>
      <c r="B847" t="s">
        <v>4097</v>
      </c>
      <c r="C847">
        <v>45.9</v>
      </c>
    </row>
    <row r="848" spans="1:3" ht="24.6">
      <c r="A848" t="s">
        <v>3710</v>
      </c>
      <c r="B848" t="s">
        <v>4021</v>
      </c>
      <c r="C848">
        <v>1350</v>
      </c>
    </row>
    <row r="849" spans="1:3" ht="24.6">
      <c r="A849" t="s">
        <v>3711</v>
      </c>
      <c r="B849" t="s">
        <v>4241</v>
      </c>
      <c r="C849">
        <v>40.9</v>
      </c>
    </row>
    <row r="850" spans="1:3" ht="24.6">
      <c r="A850" t="s">
        <v>3712</v>
      </c>
      <c r="B850" t="s">
        <v>4242</v>
      </c>
      <c r="C850">
        <v>54.9</v>
      </c>
    </row>
    <row r="851" spans="1:3" ht="24.6">
      <c r="A851" t="s">
        <v>3713</v>
      </c>
      <c r="B851" t="s">
        <v>4243</v>
      </c>
      <c r="C851">
        <v>25.9</v>
      </c>
    </row>
    <row r="852" spans="1:3" ht="24.6">
      <c r="A852" t="s">
        <v>3714</v>
      </c>
      <c r="B852" t="s">
        <v>4244</v>
      </c>
      <c r="C852">
        <v>1300</v>
      </c>
    </row>
    <row r="853" spans="1:3" ht="24.6">
      <c r="A853" t="s">
        <v>3715</v>
      </c>
      <c r="B853" t="s">
        <v>4245</v>
      </c>
      <c r="C853">
        <v>1600</v>
      </c>
    </row>
    <row r="854" spans="1:3">
      <c r="A854" t="s">
        <v>3716</v>
      </c>
      <c r="B854" t="s">
        <v>4246</v>
      </c>
      <c r="C854">
        <v>215.9</v>
      </c>
    </row>
    <row r="855" spans="1:3" ht="24.6">
      <c r="A855" t="s">
        <v>3717</v>
      </c>
      <c r="B855" t="s">
        <v>3792</v>
      </c>
      <c r="C855">
        <v>73.900000000000006</v>
      </c>
    </row>
    <row r="856" spans="1:3" ht="24.6">
      <c r="A856" t="s">
        <v>3718</v>
      </c>
      <c r="B856" t="s">
        <v>4247</v>
      </c>
      <c r="C856">
        <v>54.9</v>
      </c>
    </row>
    <row r="857" spans="1:3" ht="24.6">
      <c r="A857" t="s">
        <v>3719</v>
      </c>
      <c r="B857" t="s">
        <v>3899</v>
      </c>
      <c r="C857">
        <v>37.9</v>
      </c>
    </row>
    <row r="858" spans="1:3" ht="24.6">
      <c r="A858" t="s">
        <v>3720</v>
      </c>
      <c r="B858" t="s">
        <v>3914</v>
      </c>
      <c r="C858">
        <v>32.9</v>
      </c>
    </row>
    <row r="859" spans="1:3">
      <c r="A859" t="s">
        <v>3721</v>
      </c>
      <c r="B859" t="s">
        <v>4248</v>
      </c>
      <c r="C859">
        <v>228.9</v>
      </c>
    </row>
    <row r="860" spans="1:3" ht="24.6">
      <c r="A860" t="s">
        <v>3722</v>
      </c>
      <c r="B860" t="s">
        <v>4249</v>
      </c>
      <c r="C860">
        <v>1500</v>
      </c>
    </row>
    <row r="861" spans="1:3" ht="24.6">
      <c r="A861" t="s">
        <v>3723</v>
      </c>
      <c r="B861" t="s">
        <v>4250</v>
      </c>
      <c r="C861">
        <v>52</v>
      </c>
    </row>
    <row r="862" spans="1:3" ht="24.6">
      <c r="A862" t="s">
        <v>2675</v>
      </c>
      <c r="B862" t="s">
        <v>4251</v>
      </c>
      <c r="C862" t="s">
        <v>4252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8" t="s">
        <v>10</v>
      </c>
      <c r="B3" s="185" t="s">
        <v>3129</v>
      </c>
      <c r="C3" s="179" t="s">
        <v>3130</v>
      </c>
      <c r="D3" s="182" t="s">
        <v>3140</v>
      </c>
    </row>
    <row r="4" spans="1:4" ht="12.75" customHeight="1">
      <c r="A4" s="189"/>
      <c r="B4" s="186"/>
      <c r="C4" s="180"/>
      <c r="D4" s="183"/>
    </row>
    <row r="5" spans="1:4" ht="12.75" customHeight="1">
      <c r="A5" s="190"/>
      <c r="B5" s="187"/>
      <c r="C5" s="181"/>
      <c r="D5" s="184"/>
    </row>
    <row r="6" spans="1:4" ht="12.75" customHeight="1">
      <c r="A6" s="149" t="s">
        <v>882</v>
      </c>
      <c r="B6" s="148" t="s">
        <v>2352</v>
      </c>
      <c r="C6" s="150" t="s">
        <v>2353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2978</v>
      </c>
      <c r="D7" s="151">
        <v>1</v>
      </c>
    </row>
    <row r="8" spans="1:4" ht="12.75" customHeight="1">
      <c r="A8" s="149" t="s">
        <v>850</v>
      </c>
      <c r="B8" s="148" t="s">
        <v>2387</v>
      </c>
      <c r="C8" s="150" t="s">
        <v>2388</v>
      </c>
      <c r="D8" s="151">
        <v>13</v>
      </c>
    </row>
    <row r="9" spans="1:4" ht="12.75" customHeight="1">
      <c r="A9" s="149" t="s">
        <v>423</v>
      </c>
      <c r="B9" s="148" t="s">
        <v>2616</v>
      </c>
      <c r="C9" s="150" t="s">
        <v>2617</v>
      </c>
      <c r="D9" s="151">
        <v>0</v>
      </c>
    </row>
    <row r="10" spans="1:4" ht="12.75" customHeight="1">
      <c r="A10" s="149" t="s">
        <v>91</v>
      </c>
      <c r="B10" s="148" t="s">
        <v>2333</v>
      </c>
      <c r="C10" s="150" t="s">
        <v>2334</v>
      </c>
      <c r="D10" s="151">
        <v>70</v>
      </c>
    </row>
    <row r="11" spans="1:4" ht="12.75" customHeight="1">
      <c r="A11" s="149" t="s">
        <v>718</v>
      </c>
      <c r="B11" s="148" t="s">
        <v>2504</v>
      </c>
      <c r="C11" s="150" t="s">
        <v>2505</v>
      </c>
      <c r="D11" s="151">
        <v>0</v>
      </c>
    </row>
    <row r="12" spans="1:4" ht="12.75" customHeight="1">
      <c r="A12" s="149" t="s">
        <v>260</v>
      </c>
      <c r="B12" s="148" t="s">
        <v>2540</v>
      </c>
      <c r="C12" s="150" t="s">
        <v>2541</v>
      </c>
      <c r="D12" s="151">
        <v>28</v>
      </c>
    </row>
    <row r="13" spans="1:4" ht="12.75" customHeight="1">
      <c r="A13" s="149" t="s">
        <v>193</v>
      </c>
      <c r="B13" s="148" t="s">
        <v>2697</v>
      </c>
      <c r="C13" s="150" t="s">
        <v>2711</v>
      </c>
      <c r="D13" s="151">
        <v>0</v>
      </c>
    </row>
    <row r="14" spans="1:4" ht="12.75" customHeight="1">
      <c r="A14" s="149" t="s">
        <v>840</v>
      </c>
      <c r="B14" s="148" t="s">
        <v>2781</v>
      </c>
      <c r="C14" s="150" t="s">
        <v>2782</v>
      </c>
      <c r="D14" s="151">
        <v>0</v>
      </c>
    </row>
    <row r="15" spans="1:4" ht="12.75" customHeight="1">
      <c r="A15" s="149" t="s">
        <v>741</v>
      </c>
      <c r="B15" s="148" t="s">
        <v>2902</v>
      </c>
      <c r="C15" s="150" t="s">
        <v>2506</v>
      </c>
      <c r="D15" s="151">
        <v>0</v>
      </c>
    </row>
    <row r="16" spans="1:4" ht="12.75" customHeight="1">
      <c r="A16" s="149" t="s">
        <v>2528</v>
      </c>
      <c r="B16" s="148" t="s">
        <v>2362</v>
      </c>
      <c r="C16" s="150" t="s">
        <v>2529</v>
      </c>
      <c r="D16" s="151">
        <v>30</v>
      </c>
    </row>
    <row r="17" spans="1:4" ht="12.75" customHeight="1">
      <c r="A17" s="149" t="s">
        <v>181</v>
      </c>
      <c r="B17" s="148" t="s">
        <v>2693</v>
      </c>
      <c r="C17" s="150" t="s">
        <v>2694</v>
      </c>
      <c r="D17" s="151">
        <v>12</v>
      </c>
    </row>
    <row r="18" spans="1:4" ht="12.75" customHeight="1">
      <c r="A18" s="149" t="s">
        <v>2699</v>
      </c>
      <c r="B18" s="148" t="s">
        <v>2700</v>
      </c>
      <c r="C18" s="150" t="s">
        <v>2701</v>
      </c>
      <c r="D18" s="151">
        <v>0</v>
      </c>
    </row>
    <row r="19" spans="1:4" ht="12.75" customHeight="1">
      <c r="A19" s="149" t="s">
        <v>319</v>
      </c>
      <c r="B19" s="148" t="s">
        <v>2575</v>
      </c>
      <c r="C19" s="150" t="s">
        <v>2576</v>
      </c>
      <c r="D19" s="151">
        <v>9</v>
      </c>
    </row>
    <row r="20" spans="1:4" ht="12.75" customHeight="1">
      <c r="A20" s="149" t="s">
        <v>2487</v>
      </c>
      <c r="B20" s="148" t="s">
        <v>2587</v>
      </c>
      <c r="C20" s="150" t="s">
        <v>2588</v>
      </c>
      <c r="D20" s="151">
        <v>0</v>
      </c>
    </row>
    <row r="21" spans="1:4" ht="12.75" customHeight="1">
      <c r="A21" s="149" t="s">
        <v>2382</v>
      </c>
      <c r="B21" s="148" t="s">
        <v>2383</v>
      </c>
      <c r="C21" s="150" t="s">
        <v>2384</v>
      </c>
      <c r="D21" s="151">
        <v>0</v>
      </c>
    </row>
    <row r="22" spans="1:4" ht="12.75" customHeight="1">
      <c r="A22" s="149" t="s">
        <v>2996</v>
      </c>
      <c r="B22" s="148" t="s">
        <v>2997</v>
      </c>
      <c r="C22" s="150" t="s">
        <v>2998</v>
      </c>
      <c r="D22" s="151">
        <v>0</v>
      </c>
    </row>
    <row r="23" spans="1:4" ht="12.75" customHeight="1">
      <c r="A23" s="149" t="s">
        <v>997</v>
      </c>
      <c r="B23" s="148" t="s">
        <v>2825</v>
      </c>
      <c r="C23" s="150" t="s">
        <v>2826</v>
      </c>
      <c r="D23" s="151">
        <v>0</v>
      </c>
    </row>
    <row r="24" spans="1:4" ht="12.75" customHeight="1">
      <c r="A24" s="149" t="s">
        <v>358</v>
      </c>
      <c r="B24" s="148" t="s">
        <v>2533</v>
      </c>
      <c r="C24" s="150" t="s">
        <v>2534</v>
      </c>
      <c r="D24" s="151">
        <v>0</v>
      </c>
    </row>
    <row r="25" spans="1:4" ht="12.75" customHeight="1">
      <c r="A25" s="149" t="s">
        <v>2668</v>
      </c>
      <c r="B25" s="148" t="s">
        <v>2669</v>
      </c>
      <c r="C25" s="150" t="s">
        <v>2670</v>
      </c>
      <c r="D25" s="151">
        <v>0</v>
      </c>
    </row>
    <row r="26" spans="1:4" ht="12.75" customHeight="1">
      <c r="A26" s="149" t="s">
        <v>2447</v>
      </c>
      <c r="B26" s="148" t="s">
        <v>2448</v>
      </c>
      <c r="C26" s="150" t="s">
        <v>2449</v>
      </c>
      <c r="D26" s="151">
        <v>0</v>
      </c>
    </row>
    <row r="27" spans="1:4" ht="12.75" customHeight="1">
      <c r="A27" s="149" t="s">
        <v>865</v>
      </c>
      <c r="B27" s="148" t="s">
        <v>2440</v>
      </c>
      <c r="C27" s="150" t="s">
        <v>2441</v>
      </c>
      <c r="D27" s="151">
        <v>0</v>
      </c>
    </row>
    <row r="28" spans="1:4" ht="12.75" customHeight="1">
      <c r="A28" s="149" t="s">
        <v>94</v>
      </c>
      <c r="B28" s="148" t="s">
        <v>2333</v>
      </c>
      <c r="C28" s="150" t="s">
        <v>2348</v>
      </c>
      <c r="D28" s="151">
        <v>0</v>
      </c>
    </row>
    <row r="29" spans="1:4" ht="12.75" customHeight="1">
      <c r="A29" s="149" t="s">
        <v>2789</v>
      </c>
      <c r="B29" s="148" t="s">
        <v>2790</v>
      </c>
      <c r="C29" s="150" t="s">
        <v>2791</v>
      </c>
      <c r="D29" s="151">
        <v>0</v>
      </c>
    </row>
    <row r="30" spans="1:4" ht="12.75" customHeight="1">
      <c r="A30" s="149" t="s">
        <v>2487</v>
      </c>
      <c r="B30" s="148" t="s">
        <v>3121</v>
      </c>
      <c r="C30" s="150" t="s">
        <v>3131</v>
      </c>
      <c r="D30" s="151">
        <v>30</v>
      </c>
    </row>
    <row r="31" spans="1:4" ht="12.75" customHeight="1">
      <c r="A31" s="149" t="s">
        <v>768</v>
      </c>
      <c r="B31" s="148" t="s">
        <v>2362</v>
      </c>
      <c r="C31" s="150" t="s">
        <v>2363</v>
      </c>
      <c r="D31" s="151">
        <v>10</v>
      </c>
    </row>
    <row r="32" spans="1:4" ht="12.75" customHeight="1">
      <c r="A32" s="149" t="s">
        <v>132</v>
      </c>
      <c r="B32" s="148" t="s">
        <v>2356</v>
      </c>
      <c r="C32" s="150" t="s">
        <v>2357</v>
      </c>
      <c r="D32" s="151">
        <v>0</v>
      </c>
    </row>
    <row r="33" spans="1:4" ht="12.75" customHeight="1">
      <c r="A33" s="149" t="s">
        <v>2427</v>
      </c>
      <c r="B33" s="148" t="s">
        <v>2428</v>
      </c>
      <c r="C33" s="150" t="s">
        <v>2429</v>
      </c>
      <c r="D33" s="151">
        <v>0</v>
      </c>
    </row>
    <row r="34" spans="1:4" ht="12.75" customHeight="1">
      <c r="A34" s="149" t="s">
        <v>265</v>
      </c>
      <c r="B34" s="148" t="s">
        <v>2368</v>
      </c>
      <c r="C34" s="150" t="s">
        <v>2724</v>
      </c>
      <c r="D34" s="151">
        <v>0</v>
      </c>
    </row>
    <row r="35" spans="1:4" ht="12.75" customHeight="1">
      <c r="A35" s="149" t="s">
        <v>3010</v>
      </c>
      <c r="B35" s="148" t="s">
        <v>3011</v>
      </c>
      <c r="C35" s="150" t="s">
        <v>3012</v>
      </c>
      <c r="D35" s="151">
        <v>7</v>
      </c>
    </row>
    <row r="36" spans="1:4" ht="12.75" customHeight="1">
      <c r="A36" s="149" t="s">
        <v>2487</v>
      </c>
      <c r="B36" s="148" t="s">
        <v>2343</v>
      </c>
      <c r="C36" s="150" t="s">
        <v>2344</v>
      </c>
      <c r="D36" s="151">
        <v>4</v>
      </c>
    </row>
    <row r="37" spans="1:4" ht="12.75" customHeight="1">
      <c r="A37" s="149" t="s">
        <v>3031</v>
      </c>
      <c r="B37" s="148" t="s">
        <v>3032</v>
      </c>
      <c r="C37" s="150" t="s">
        <v>3033</v>
      </c>
      <c r="D37" s="151">
        <v>0</v>
      </c>
    </row>
    <row r="38" spans="1:4" ht="12.75" customHeight="1">
      <c r="A38" s="149" t="s">
        <v>3057</v>
      </c>
      <c r="B38" s="148" t="s">
        <v>3058</v>
      </c>
      <c r="C38" s="150" t="s">
        <v>3059</v>
      </c>
      <c r="D38" s="151">
        <v>0</v>
      </c>
    </row>
    <row r="39" spans="1:4" ht="12.75" customHeight="1">
      <c r="A39" s="149" t="s">
        <v>349</v>
      </c>
      <c r="B39" s="148" t="s">
        <v>2335</v>
      </c>
      <c r="C39" s="150" t="s">
        <v>2336</v>
      </c>
      <c r="D39" s="151">
        <v>26</v>
      </c>
    </row>
    <row r="40" spans="1:4" ht="12.75" customHeight="1">
      <c r="A40" s="149" t="s">
        <v>206</v>
      </c>
      <c r="B40" s="148" t="s">
        <v>2610</v>
      </c>
      <c r="C40" s="150" t="s">
        <v>2611</v>
      </c>
      <c r="D40" s="151">
        <v>94</v>
      </c>
    </row>
    <row r="41" spans="1:4" ht="12.75" customHeight="1">
      <c r="A41" s="149" t="s">
        <v>1015</v>
      </c>
      <c r="B41" s="148" t="s">
        <v>2405</v>
      </c>
      <c r="C41" s="150" t="s">
        <v>2406</v>
      </c>
      <c r="D41" s="151">
        <v>0</v>
      </c>
    </row>
    <row r="42" spans="1:4" ht="12.75" customHeight="1">
      <c r="A42" s="149" t="s">
        <v>218</v>
      </c>
      <c r="B42" s="148" t="s">
        <v>2924</v>
      </c>
      <c r="C42" s="150" t="s">
        <v>2925</v>
      </c>
      <c r="D42" s="151">
        <v>0</v>
      </c>
    </row>
    <row r="43" spans="1:4" ht="12.75" customHeight="1">
      <c r="A43" s="149" t="s">
        <v>380</v>
      </c>
      <c r="B43" s="148" t="s">
        <v>2947</v>
      </c>
      <c r="C43" s="150" t="s">
        <v>2948</v>
      </c>
      <c r="D43" s="151">
        <v>0</v>
      </c>
    </row>
    <row r="44" spans="1:4" ht="12.75" customHeight="1">
      <c r="A44" s="149" t="s">
        <v>1032</v>
      </c>
      <c r="B44" s="148" t="s">
        <v>2898</v>
      </c>
      <c r="C44" s="150" t="s">
        <v>2899</v>
      </c>
      <c r="D44" s="151">
        <v>0</v>
      </c>
    </row>
    <row r="45" spans="1:4" ht="12.75" customHeight="1">
      <c r="A45" s="149" t="s">
        <v>3025</v>
      </c>
      <c r="B45" s="148" t="s">
        <v>3026</v>
      </c>
      <c r="C45" s="150" t="s">
        <v>3027</v>
      </c>
      <c r="D45" s="151">
        <v>0</v>
      </c>
    </row>
    <row r="46" spans="1:4" ht="12.75" customHeight="1">
      <c r="A46" s="149" t="s">
        <v>3016</v>
      </c>
      <c r="B46" s="148" t="s">
        <v>3017</v>
      </c>
      <c r="C46" s="150" t="s">
        <v>3018</v>
      </c>
      <c r="D46" s="151">
        <v>0</v>
      </c>
    </row>
    <row r="47" spans="1:4" ht="12.75" customHeight="1">
      <c r="A47" s="149" t="s">
        <v>1012</v>
      </c>
      <c r="B47" s="148" t="s">
        <v>2472</v>
      </c>
      <c r="C47" s="150" t="s">
        <v>2473</v>
      </c>
      <c r="D47" s="151">
        <v>7</v>
      </c>
    </row>
    <row r="48" spans="1:4" ht="12.75" customHeight="1">
      <c r="A48" s="149" t="s">
        <v>535</v>
      </c>
      <c r="B48" s="148" t="s">
        <v>2502</v>
      </c>
      <c r="C48" s="150" t="s">
        <v>2503</v>
      </c>
      <c r="D48" s="151">
        <v>19</v>
      </c>
    </row>
    <row r="49" spans="1:4" ht="12.75" customHeight="1">
      <c r="A49" s="149" t="s">
        <v>3002</v>
      </c>
      <c r="B49" s="148" t="s">
        <v>3003</v>
      </c>
      <c r="C49" s="150" t="s">
        <v>3004</v>
      </c>
      <c r="D49" s="151">
        <v>0</v>
      </c>
    </row>
    <row r="50" spans="1:4" ht="12.75" customHeight="1">
      <c r="A50" s="149" t="s">
        <v>461</v>
      </c>
      <c r="B50" s="148" t="s">
        <v>2778</v>
      </c>
      <c r="C50" s="150" t="s">
        <v>2779</v>
      </c>
      <c r="D50" s="151">
        <v>5</v>
      </c>
    </row>
    <row r="51" spans="1:4" ht="12.75" customHeight="1">
      <c r="A51" s="149" t="s">
        <v>2423</v>
      </c>
      <c r="B51" s="148" t="s">
        <v>2705</v>
      </c>
      <c r="C51" s="150" t="s">
        <v>2706</v>
      </c>
      <c r="D51" s="151">
        <v>15</v>
      </c>
    </row>
    <row r="52" spans="1:4" ht="12.75" customHeight="1">
      <c r="A52" s="149" t="s">
        <v>2487</v>
      </c>
      <c r="B52" s="148" t="s">
        <v>2546</v>
      </c>
      <c r="C52" s="150" t="s">
        <v>2547</v>
      </c>
      <c r="D52" s="151">
        <v>14</v>
      </c>
    </row>
    <row r="53" spans="1:4" ht="12.75" customHeight="1">
      <c r="A53" s="149" t="s">
        <v>139</v>
      </c>
      <c r="B53" s="148" t="s">
        <v>2507</v>
      </c>
      <c r="C53" s="150" t="s">
        <v>2725</v>
      </c>
      <c r="D53" s="151">
        <v>0</v>
      </c>
    </row>
    <row r="54" spans="1:4" ht="12.75" customHeight="1">
      <c r="A54" s="149" t="s">
        <v>920</v>
      </c>
      <c r="B54" s="148" t="s">
        <v>2339</v>
      </c>
      <c r="C54" s="150" t="s">
        <v>2340</v>
      </c>
      <c r="D54" s="151">
        <v>0</v>
      </c>
    </row>
    <row r="55" spans="1:4" ht="12.75" customHeight="1">
      <c r="A55" s="149" t="s">
        <v>195</v>
      </c>
      <c r="B55" s="148" t="s">
        <v>2702</v>
      </c>
      <c r="C55" s="150" t="s">
        <v>2703</v>
      </c>
      <c r="D55" s="151">
        <v>0</v>
      </c>
    </row>
    <row r="56" spans="1:4" ht="12.75" customHeight="1">
      <c r="A56" s="149" t="s">
        <v>634</v>
      </c>
      <c r="B56" s="148" t="s">
        <v>2880</v>
      </c>
      <c r="C56" s="150" t="s">
        <v>2881</v>
      </c>
      <c r="D56" s="151">
        <v>23</v>
      </c>
    </row>
    <row r="57" spans="1:4" ht="12.75" customHeight="1">
      <c r="A57" s="149" t="s">
        <v>2487</v>
      </c>
      <c r="B57" s="148" t="s">
        <v>3122</v>
      </c>
      <c r="C57" s="150" t="s">
        <v>3132</v>
      </c>
      <c r="D57" s="151">
        <v>40</v>
      </c>
    </row>
    <row r="58" spans="1:4" ht="12.75" customHeight="1">
      <c r="A58" s="149" t="s">
        <v>829</v>
      </c>
      <c r="B58" s="148" t="s">
        <v>3039</v>
      </c>
      <c r="C58" s="150" t="s">
        <v>3040</v>
      </c>
      <c r="D58" s="151">
        <v>0</v>
      </c>
    </row>
    <row r="59" spans="1:4" ht="12.75" customHeight="1">
      <c r="A59" s="149" t="s">
        <v>369</v>
      </c>
      <c r="B59" s="148" t="s">
        <v>2624</v>
      </c>
      <c r="C59" s="150" t="s">
        <v>2625</v>
      </c>
      <c r="D59" s="151">
        <v>12</v>
      </c>
    </row>
    <row r="60" spans="1:4" ht="12.75" customHeight="1">
      <c r="A60" s="149" t="s">
        <v>291</v>
      </c>
      <c r="B60" s="148" t="s">
        <v>2597</v>
      </c>
      <c r="C60" s="150" t="s">
        <v>2598</v>
      </c>
      <c r="D60" s="151">
        <v>0</v>
      </c>
    </row>
    <row r="61" spans="1:4" ht="12.75" customHeight="1">
      <c r="A61" s="149" t="s">
        <v>2487</v>
      </c>
      <c r="B61" s="148" t="s">
        <v>2608</v>
      </c>
      <c r="C61" s="150" t="s">
        <v>2609</v>
      </c>
      <c r="D61" s="151">
        <v>9</v>
      </c>
    </row>
    <row r="62" spans="1:4" ht="12.75" customHeight="1">
      <c r="A62" s="149" t="s">
        <v>3052</v>
      </c>
      <c r="B62" s="148" t="s">
        <v>3109</v>
      </c>
      <c r="C62" s="150" t="s">
        <v>3053</v>
      </c>
      <c r="D62" s="151">
        <v>0</v>
      </c>
    </row>
    <row r="63" spans="1:4" ht="12.75" customHeight="1">
      <c r="A63" s="149" t="s">
        <v>2707</v>
      </c>
      <c r="B63" s="148" t="s">
        <v>2526</v>
      </c>
      <c r="C63" s="150" t="s">
        <v>2708</v>
      </c>
      <c r="D63" s="151">
        <v>0</v>
      </c>
    </row>
    <row r="64" spans="1:4" ht="12.75" customHeight="1">
      <c r="A64" s="149" t="s">
        <v>2484</v>
      </c>
      <c r="B64" s="148" t="s">
        <v>2485</v>
      </c>
      <c r="C64" s="150" t="s">
        <v>2486</v>
      </c>
      <c r="D64" s="151">
        <v>0</v>
      </c>
    </row>
    <row r="65" spans="1:4" ht="12.75" customHeight="1">
      <c r="A65" s="149" t="s">
        <v>2745</v>
      </c>
      <c r="B65" s="148" t="s">
        <v>2746</v>
      </c>
      <c r="C65" s="150" t="s">
        <v>2747</v>
      </c>
      <c r="D65" s="151">
        <v>21</v>
      </c>
    </row>
    <row r="66" spans="1:4" ht="12.75" customHeight="1">
      <c r="A66" s="149" t="s">
        <v>2509</v>
      </c>
      <c r="B66" s="148" t="s">
        <v>2509</v>
      </c>
      <c r="C66" s="150" t="s">
        <v>2510</v>
      </c>
      <c r="D66" s="151">
        <v>0</v>
      </c>
    </row>
    <row r="67" spans="1:4" ht="12.75" customHeight="1">
      <c r="A67" s="149" t="s">
        <v>288</v>
      </c>
      <c r="B67" s="148" t="s">
        <v>2460</v>
      </c>
      <c r="C67" s="150" t="s">
        <v>2461</v>
      </c>
      <c r="D67" s="151">
        <v>9</v>
      </c>
    </row>
    <row r="68" spans="1:4" ht="12.75" customHeight="1">
      <c r="A68" s="149" t="s">
        <v>2686</v>
      </c>
      <c r="B68" s="148" t="s">
        <v>2687</v>
      </c>
      <c r="C68" s="150" t="s">
        <v>2688</v>
      </c>
      <c r="D68" s="151">
        <v>16</v>
      </c>
    </row>
    <row r="69" spans="1:4" ht="12.75" customHeight="1">
      <c r="A69" s="149" t="s">
        <v>2735</v>
      </c>
      <c r="B69" s="148" t="s">
        <v>2736</v>
      </c>
      <c r="C69" s="150" t="s">
        <v>2737</v>
      </c>
      <c r="D69" s="151">
        <v>0</v>
      </c>
    </row>
    <row r="70" spans="1:4" ht="12.75" customHeight="1">
      <c r="A70" s="149" t="s">
        <v>1023</v>
      </c>
      <c r="B70" s="148" t="s">
        <v>2870</v>
      </c>
      <c r="C70" s="150" t="s">
        <v>2871</v>
      </c>
      <c r="D70" s="151">
        <v>7</v>
      </c>
    </row>
    <row r="71" spans="1:4" ht="12.75" customHeight="1">
      <c r="A71" s="149" t="s">
        <v>2806</v>
      </c>
      <c r="B71" s="148" t="s">
        <v>2807</v>
      </c>
      <c r="C71" s="150" t="s">
        <v>2808</v>
      </c>
      <c r="D71" s="151">
        <v>0</v>
      </c>
    </row>
    <row r="72" spans="1:4" ht="12.75" customHeight="1">
      <c r="A72" s="149" t="s">
        <v>725</v>
      </c>
      <c r="B72" s="148" t="s">
        <v>3110</v>
      </c>
      <c r="C72" s="150" t="s">
        <v>3013</v>
      </c>
      <c r="D72" s="151">
        <v>6</v>
      </c>
    </row>
    <row r="73" spans="1:4" ht="12.75" customHeight="1">
      <c r="A73" s="149" t="s">
        <v>2842</v>
      </c>
      <c r="B73" s="148" t="s">
        <v>2843</v>
      </c>
      <c r="C73" s="150" t="s">
        <v>2844</v>
      </c>
      <c r="D73" s="151">
        <v>11</v>
      </c>
    </row>
    <row r="74" spans="1:4" ht="12.75" customHeight="1">
      <c r="A74" s="149" t="s">
        <v>548</v>
      </c>
      <c r="B74" s="148" t="s">
        <v>2760</v>
      </c>
      <c r="C74" s="150" t="s">
        <v>2761</v>
      </c>
      <c r="D74" s="151">
        <v>20</v>
      </c>
    </row>
    <row r="75" spans="1:4" ht="12.75" customHeight="1">
      <c r="A75" s="149" t="s">
        <v>3047</v>
      </c>
      <c r="B75" s="148" t="s">
        <v>3111</v>
      </c>
      <c r="C75" s="150" t="s">
        <v>3048</v>
      </c>
      <c r="D75" s="151">
        <v>0</v>
      </c>
    </row>
    <row r="76" spans="1:4" ht="12.75" customHeight="1">
      <c r="A76" s="149" t="s">
        <v>485</v>
      </c>
      <c r="B76" s="148" t="s">
        <v>2395</v>
      </c>
      <c r="C76" s="150" t="s">
        <v>2396</v>
      </c>
      <c r="D76" s="151">
        <v>48</v>
      </c>
    </row>
    <row r="77" spans="1:4" ht="12.75" customHeight="1">
      <c r="A77" s="149" t="s">
        <v>149</v>
      </c>
      <c r="B77" s="148" t="s">
        <v>2840</v>
      </c>
      <c r="C77" s="150" t="s">
        <v>2974</v>
      </c>
      <c r="D77" s="151">
        <v>12</v>
      </c>
    </row>
    <row r="78" spans="1:4" ht="12.75" customHeight="1">
      <c r="A78" s="149" t="s">
        <v>115</v>
      </c>
      <c r="B78" s="148" t="s">
        <v>2425</v>
      </c>
      <c r="C78" s="150" t="s">
        <v>2426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2959</v>
      </c>
      <c r="D79" s="151">
        <v>16</v>
      </c>
    </row>
    <row r="80" spans="1:4" ht="12.75" customHeight="1">
      <c r="A80" s="149" t="s">
        <v>316</v>
      </c>
      <c r="B80" s="148" t="s">
        <v>2755</v>
      </c>
      <c r="C80" s="150" t="s">
        <v>2756</v>
      </c>
      <c r="D80" s="151">
        <v>0</v>
      </c>
    </row>
    <row r="81" spans="1:4" ht="12.75" customHeight="1">
      <c r="A81" s="149" t="s">
        <v>991</v>
      </c>
      <c r="B81" s="148" t="s">
        <v>2860</v>
      </c>
      <c r="C81" s="150" t="s">
        <v>2861</v>
      </c>
      <c r="D81" s="151">
        <v>0</v>
      </c>
    </row>
    <row r="82" spans="1:4" ht="12.75" customHeight="1">
      <c r="A82" s="149" t="s">
        <v>1007</v>
      </c>
      <c r="B82" s="148" t="s">
        <v>2896</v>
      </c>
      <c r="C82" s="150" t="s">
        <v>2897</v>
      </c>
      <c r="D82" s="151">
        <v>0</v>
      </c>
    </row>
    <row r="83" spans="1:4" ht="12.75" customHeight="1">
      <c r="A83" s="149" t="s">
        <v>107</v>
      </c>
      <c r="B83" s="148" t="s">
        <v>2464</v>
      </c>
      <c r="C83" s="150" t="s">
        <v>2465</v>
      </c>
      <c r="D83" s="151">
        <v>16</v>
      </c>
    </row>
    <row r="84" spans="1:4" ht="12.75" customHeight="1">
      <c r="A84" s="149" t="s">
        <v>601</v>
      </c>
      <c r="B84" s="148" t="s">
        <v>2872</v>
      </c>
      <c r="C84" s="150" t="s">
        <v>2873</v>
      </c>
      <c r="D84" s="151">
        <v>0</v>
      </c>
    </row>
    <row r="85" spans="1:4" ht="12.75" customHeight="1">
      <c r="A85" s="149" t="s">
        <v>2867</v>
      </c>
      <c r="B85" s="148" t="s">
        <v>2868</v>
      </c>
      <c r="C85" s="150" t="s">
        <v>2869</v>
      </c>
      <c r="D85" s="151">
        <v>0</v>
      </c>
    </row>
    <row r="86" spans="1:4" ht="12.75" customHeight="1">
      <c r="A86" s="149" t="s">
        <v>3034</v>
      </c>
      <c r="B86" s="148" t="s">
        <v>3035</v>
      </c>
      <c r="C86" s="150" t="s">
        <v>3036</v>
      </c>
      <c r="D86" s="151">
        <v>0</v>
      </c>
    </row>
    <row r="87" spans="1:4" ht="12.75" customHeight="1">
      <c r="A87" s="149" t="s">
        <v>372</v>
      </c>
      <c r="B87" s="148" t="s">
        <v>2544</v>
      </c>
      <c r="C87" s="150" t="s">
        <v>2545</v>
      </c>
      <c r="D87" s="151">
        <v>0</v>
      </c>
    </row>
    <row r="88" spans="1:4" ht="12.75" customHeight="1">
      <c r="A88" s="149" t="s">
        <v>222</v>
      </c>
      <c r="B88" s="148" t="s">
        <v>2631</v>
      </c>
      <c r="C88" s="150" t="s">
        <v>2632</v>
      </c>
      <c r="D88" s="151">
        <v>2</v>
      </c>
    </row>
    <row r="89" spans="1:4" ht="12.75" customHeight="1">
      <c r="A89" s="149" t="s">
        <v>527</v>
      </c>
      <c r="B89" s="148" t="s">
        <v>2358</v>
      </c>
      <c r="C89" s="150" t="s">
        <v>2359</v>
      </c>
      <c r="D89" s="151">
        <v>49</v>
      </c>
    </row>
    <row r="90" spans="1:4" ht="12.75" customHeight="1">
      <c r="A90" s="149" t="s">
        <v>394</v>
      </c>
      <c r="B90" s="148" t="s">
        <v>2604</v>
      </c>
      <c r="C90" s="150" t="s">
        <v>2605</v>
      </c>
      <c r="D90" s="151">
        <v>0</v>
      </c>
    </row>
    <row r="91" spans="1:4" ht="12.75" customHeight="1">
      <c r="A91" s="149" t="s">
        <v>400</v>
      </c>
      <c r="B91" s="148" t="s">
        <v>2972</v>
      </c>
      <c r="C91" s="150" t="s">
        <v>2973</v>
      </c>
      <c r="D91" s="151">
        <v>0</v>
      </c>
    </row>
    <row r="92" spans="1:4" ht="12.75" customHeight="1">
      <c r="A92" s="149" t="s">
        <v>2409</v>
      </c>
      <c r="B92" s="148" t="s">
        <v>2410</v>
      </c>
      <c r="C92" s="150" t="s">
        <v>2411</v>
      </c>
      <c r="D92" s="151">
        <v>0</v>
      </c>
    </row>
    <row r="93" spans="1:4" ht="12.75" customHeight="1">
      <c r="A93" s="149" t="s">
        <v>265</v>
      </c>
      <c r="B93" s="148" t="s">
        <v>2368</v>
      </c>
      <c r="C93" s="150" t="s">
        <v>2783</v>
      </c>
      <c r="D93" s="151">
        <v>0</v>
      </c>
    </row>
    <row r="94" spans="1:4" ht="12.75" customHeight="1">
      <c r="A94" s="149" t="s">
        <v>2487</v>
      </c>
      <c r="B94" s="148" t="s">
        <v>2691</v>
      </c>
      <c r="C94" s="150" t="s">
        <v>2692</v>
      </c>
      <c r="D94" s="151">
        <v>7</v>
      </c>
    </row>
    <row r="95" spans="1:4" ht="12.75" customHeight="1">
      <c r="A95" s="149" t="s">
        <v>817</v>
      </c>
      <c r="B95" s="148" t="s">
        <v>2709</v>
      </c>
      <c r="C95" s="150" t="s">
        <v>2710</v>
      </c>
      <c r="D95" s="151">
        <v>0</v>
      </c>
    </row>
    <row r="96" spans="1:4" ht="12.75" customHeight="1">
      <c r="A96" s="149" t="s">
        <v>314</v>
      </c>
      <c r="B96" s="148" t="s">
        <v>2323</v>
      </c>
      <c r="C96" s="150" t="s">
        <v>2557</v>
      </c>
      <c r="D96" s="151">
        <v>0</v>
      </c>
    </row>
    <row r="97" spans="1:4" ht="12.75" customHeight="1">
      <c r="A97" s="149" t="s">
        <v>2614</v>
      </c>
      <c r="B97" s="148" t="s">
        <v>2558</v>
      </c>
      <c r="C97" s="150" t="s">
        <v>2615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2891</v>
      </c>
      <c r="D98" s="151">
        <v>0</v>
      </c>
    </row>
    <row r="99" spans="1:4" ht="12.75" customHeight="1">
      <c r="A99" s="149" t="s">
        <v>894</v>
      </c>
      <c r="B99" s="148" t="s">
        <v>2722</v>
      </c>
      <c r="C99" s="150" t="s">
        <v>2723</v>
      </c>
      <c r="D99" s="151">
        <v>9</v>
      </c>
    </row>
    <row r="100" spans="1:4" ht="12.75" customHeight="1">
      <c r="A100" s="149" t="s">
        <v>2442</v>
      </c>
      <c r="B100" s="148" t="s">
        <v>2443</v>
      </c>
      <c r="C100" s="150" t="s">
        <v>2444</v>
      </c>
      <c r="D100" s="151">
        <v>0</v>
      </c>
    </row>
    <row r="101" spans="1:4" ht="12.75" customHeight="1">
      <c r="A101" s="149" t="s">
        <v>646</v>
      </c>
      <c r="B101" s="148" t="s">
        <v>2577</v>
      </c>
      <c r="C101" s="150" t="s">
        <v>2578</v>
      </c>
      <c r="D101" s="151">
        <v>0</v>
      </c>
    </row>
    <row r="102" spans="1:4" ht="12.75" customHeight="1">
      <c r="A102" s="149" t="s">
        <v>607</v>
      </c>
      <c r="B102" s="148" t="s">
        <v>2450</v>
      </c>
      <c r="C102" s="150" t="s">
        <v>2451</v>
      </c>
      <c r="D102" s="151">
        <v>20</v>
      </c>
    </row>
    <row r="103" spans="1:4" ht="12.75" customHeight="1">
      <c r="A103" s="149" t="s">
        <v>174</v>
      </c>
      <c r="B103" s="148" t="s">
        <v>2579</v>
      </c>
      <c r="C103" s="150" t="s">
        <v>2678</v>
      </c>
      <c r="D103" s="151">
        <v>12</v>
      </c>
    </row>
    <row r="104" spans="1:4" ht="12.75" customHeight="1">
      <c r="A104" s="149" t="s">
        <v>926</v>
      </c>
      <c r="B104" s="148" t="s">
        <v>2466</v>
      </c>
      <c r="C104" s="150" t="s">
        <v>2467</v>
      </c>
      <c r="D104" s="151">
        <v>0</v>
      </c>
    </row>
    <row r="105" spans="1:4" ht="12.75" customHeight="1">
      <c r="A105" s="149" t="s">
        <v>2757</v>
      </c>
      <c r="B105" s="148" t="s">
        <v>2758</v>
      </c>
      <c r="C105" s="150" t="s">
        <v>2759</v>
      </c>
      <c r="D105" s="151">
        <v>14</v>
      </c>
    </row>
    <row r="106" spans="1:4" ht="12.75" customHeight="1">
      <c r="A106" s="149" t="s">
        <v>367</v>
      </c>
      <c r="B106" s="148" t="s">
        <v>2967</v>
      </c>
      <c r="C106" s="150" t="s">
        <v>2968</v>
      </c>
      <c r="D106" s="151">
        <v>11</v>
      </c>
    </row>
    <row r="107" spans="1:4" ht="12.75" customHeight="1">
      <c r="A107" s="149" t="s">
        <v>442</v>
      </c>
      <c r="B107" s="148" t="s">
        <v>2620</v>
      </c>
      <c r="C107" s="150" t="s">
        <v>2621</v>
      </c>
      <c r="D107" s="151">
        <v>47</v>
      </c>
    </row>
    <row r="108" spans="1:4" ht="12.75" customHeight="1">
      <c r="A108" s="149" t="s">
        <v>185</v>
      </c>
      <c r="B108" s="148" t="s">
        <v>2833</v>
      </c>
      <c r="C108" s="150" t="s">
        <v>2834</v>
      </c>
      <c r="D108" s="151">
        <v>13</v>
      </c>
    </row>
    <row r="109" spans="1:4" ht="12.75" customHeight="1">
      <c r="A109" s="149" t="s">
        <v>1051</v>
      </c>
      <c r="B109" s="148" t="s">
        <v>2960</v>
      </c>
      <c r="C109" s="150" t="s">
        <v>2961</v>
      </c>
      <c r="D109" s="151">
        <v>0</v>
      </c>
    </row>
    <row r="110" spans="1:4" ht="12.75" customHeight="1">
      <c r="A110" s="149" t="s">
        <v>510</v>
      </c>
      <c r="B110" s="148" t="s">
        <v>2474</v>
      </c>
      <c r="C110" s="150" t="s">
        <v>2475</v>
      </c>
      <c r="D110" s="151">
        <v>0</v>
      </c>
    </row>
    <row r="111" spans="1:4" ht="12.75" customHeight="1">
      <c r="A111" s="149" t="s">
        <v>961</v>
      </c>
      <c r="B111" s="148" t="s">
        <v>2581</v>
      </c>
      <c r="C111" s="150" t="s">
        <v>2582</v>
      </c>
      <c r="D111" s="151">
        <v>0</v>
      </c>
    </row>
    <row r="112" spans="1:4" ht="12.75" customHeight="1">
      <c r="A112" s="149" t="s">
        <v>137</v>
      </c>
      <c r="B112" s="148" t="s">
        <v>2507</v>
      </c>
      <c r="C112" s="150" t="s">
        <v>2508</v>
      </c>
      <c r="D112" s="151">
        <v>0</v>
      </c>
    </row>
    <row r="113" spans="1:4" ht="12.75" customHeight="1">
      <c r="A113" s="149" t="s">
        <v>638</v>
      </c>
      <c r="B113" s="148" t="s">
        <v>2341</v>
      </c>
      <c r="C113" s="150" t="s">
        <v>2342</v>
      </c>
      <c r="D113" s="151">
        <v>22</v>
      </c>
    </row>
    <row r="114" spans="1:4" ht="12.75" customHeight="1">
      <c r="A114" s="149" t="s">
        <v>101</v>
      </c>
      <c r="B114" s="148" t="s">
        <v>2599</v>
      </c>
      <c r="C114" s="150" t="s">
        <v>2888</v>
      </c>
      <c r="D114" s="151">
        <v>0</v>
      </c>
    </row>
    <row r="115" spans="1:4" ht="12.75" customHeight="1">
      <c r="A115" s="149" t="s">
        <v>2926</v>
      </c>
      <c r="B115" s="148" t="s">
        <v>2927</v>
      </c>
      <c r="C115" s="150" t="s">
        <v>2928</v>
      </c>
      <c r="D115" s="151">
        <v>0</v>
      </c>
    </row>
    <row r="116" spans="1:4" ht="12.75" customHeight="1">
      <c r="A116" s="149" t="s">
        <v>2487</v>
      </c>
      <c r="B116" s="148" t="s">
        <v>2689</v>
      </c>
      <c r="C116" s="150" t="s">
        <v>2690</v>
      </c>
      <c r="D116" s="151">
        <v>4</v>
      </c>
    </row>
    <row r="117" spans="1:4" ht="12.75" customHeight="1">
      <c r="A117" s="149" t="s">
        <v>491</v>
      </c>
      <c r="B117" s="148" t="s">
        <v>2975</v>
      </c>
      <c r="C117" s="150" t="s">
        <v>2976</v>
      </c>
      <c r="D117" s="151">
        <v>51</v>
      </c>
    </row>
    <row r="118" spans="1:4" ht="12.75" customHeight="1">
      <c r="A118" s="149" t="s">
        <v>963</v>
      </c>
      <c r="B118" s="148" t="s">
        <v>2498</v>
      </c>
      <c r="C118" s="150" t="s">
        <v>2499</v>
      </c>
      <c r="D118" s="151">
        <v>0</v>
      </c>
    </row>
    <row r="119" spans="1:4" ht="12.75" customHeight="1">
      <c r="A119" s="149" t="s">
        <v>878</v>
      </c>
      <c r="B119" s="148" t="s">
        <v>2553</v>
      </c>
      <c r="C119" s="150" t="s">
        <v>2554</v>
      </c>
      <c r="D119" s="151">
        <v>10</v>
      </c>
    </row>
    <row r="120" spans="1:4" ht="12.75" customHeight="1">
      <c r="A120" s="149" t="s">
        <v>690</v>
      </c>
      <c r="B120" s="148" t="s">
        <v>2462</v>
      </c>
      <c r="C120" s="150" t="s">
        <v>2814</v>
      </c>
      <c r="D120" s="151">
        <v>0</v>
      </c>
    </row>
    <row r="121" spans="1:4" ht="12.75" customHeight="1">
      <c r="A121" s="149" t="s">
        <v>673</v>
      </c>
      <c r="B121" s="148" t="s">
        <v>2397</v>
      </c>
      <c r="C121" s="150" t="s">
        <v>2398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2401</v>
      </c>
      <c r="D122" s="151">
        <v>11</v>
      </c>
    </row>
    <row r="123" spans="1:4" ht="12.75" customHeight="1">
      <c r="A123" s="149" t="s">
        <v>712</v>
      </c>
      <c r="B123" s="148" t="s">
        <v>2366</v>
      </c>
      <c r="C123" s="150" t="s">
        <v>2367</v>
      </c>
      <c r="D123" s="151">
        <v>45</v>
      </c>
    </row>
    <row r="124" spans="1:4" ht="12.75" customHeight="1">
      <c r="A124" s="149" t="s">
        <v>2679</v>
      </c>
      <c r="B124" s="148" t="s">
        <v>2680</v>
      </c>
      <c r="C124" s="150" t="s">
        <v>2681</v>
      </c>
      <c r="D124" s="151">
        <v>0</v>
      </c>
    </row>
    <row r="125" spans="1:4" ht="12.75" customHeight="1">
      <c r="A125" s="149" t="s">
        <v>80</v>
      </c>
      <c r="B125" s="148" t="s">
        <v>2982</v>
      </c>
      <c r="C125" s="150" t="s">
        <v>2983</v>
      </c>
      <c r="D125" s="151">
        <v>138</v>
      </c>
    </row>
    <row r="126" spans="1:4" ht="12.75" customHeight="1">
      <c r="A126" s="149" t="s">
        <v>906</v>
      </c>
      <c r="B126" s="148" t="s">
        <v>3112</v>
      </c>
      <c r="C126" s="150" t="s">
        <v>2548</v>
      </c>
      <c r="D126" s="151">
        <v>0</v>
      </c>
    </row>
    <row r="127" spans="1:4" ht="12.75" customHeight="1">
      <c r="A127" s="149" t="s">
        <v>300</v>
      </c>
      <c r="B127" s="148" t="s">
        <v>2476</v>
      </c>
      <c r="C127" s="150" t="s">
        <v>2477</v>
      </c>
      <c r="D127" s="151">
        <v>37</v>
      </c>
    </row>
    <row r="128" spans="1:4" ht="12.75" customHeight="1">
      <c r="A128" s="149" t="s">
        <v>2675</v>
      </c>
      <c r="B128" s="148" t="s">
        <v>2676</v>
      </c>
      <c r="C128" s="150" t="s">
        <v>2677</v>
      </c>
      <c r="D128" s="151">
        <v>0</v>
      </c>
    </row>
    <row r="129" spans="1:4" ht="12.75" customHeight="1">
      <c r="A129" s="149" t="s">
        <v>2433</v>
      </c>
      <c r="B129" s="148" t="s">
        <v>2434</v>
      </c>
      <c r="C129" s="150" t="s">
        <v>2435</v>
      </c>
      <c r="D129" s="151">
        <v>0</v>
      </c>
    </row>
    <row r="130" spans="1:4" ht="12.75" customHeight="1">
      <c r="A130" s="149" t="s">
        <v>880</v>
      </c>
      <c r="B130" s="148" t="s">
        <v>2419</v>
      </c>
      <c r="C130" s="150" t="s">
        <v>2420</v>
      </c>
      <c r="D130" s="151">
        <v>0</v>
      </c>
    </row>
    <row r="131" spans="1:4" ht="12.75" customHeight="1">
      <c r="A131" s="149" t="s">
        <v>265</v>
      </c>
      <c r="B131" s="148" t="s">
        <v>2368</v>
      </c>
      <c r="C131" s="150" t="s">
        <v>2369</v>
      </c>
      <c r="D131" s="151">
        <v>24</v>
      </c>
    </row>
    <row r="132" spans="1:4" ht="12.75" customHeight="1">
      <c r="A132" s="149" t="s">
        <v>312</v>
      </c>
      <c r="B132" s="148" t="s">
        <v>2323</v>
      </c>
      <c r="C132" s="150" t="s">
        <v>2324</v>
      </c>
      <c r="D132" s="151">
        <v>78</v>
      </c>
    </row>
    <row r="133" spans="1:4" ht="12.75" customHeight="1">
      <c r="A133" s="149" t="s">
        <v>2487</v>
      </c>
      <c r="B133" s="148" t="s">
        <v>3123</v>
      </c>
      <c r="C133" s="150" t="s">
        <v>3133</v>
      </c>
      <c r="D133" s="151">
        <v>40</v>
      </c>
    </row>
    <row r="134" spans="1:4" ht="12.75" customHeight="1">
      <c r="A134" s="149" t="s">
        <v>503</v>
      </c>
      <c r="B134" s="148" t="s">
        <v>2468</v>
      </c>
      <c r="C134" s="150" t="s">
        <v>2469</v>
      </c>
      <c r="D134" s="151">
        <v>0</v>
      </c>
    </row>
    <row r="135" spans="1:4" ht="12.75" customHeight="1">
      <c r="A135" s="149" t="s">
        <v>2984</v>
      </c>
      <c r="B135" s="148" t="s">
        <v>2985</v>
      </c>
      <c r="C135" s="150" t="s">
        <v>2986</v>
      </c>
      <c r="D135" s="151">
        <v>0</v>
      </c>
    </row>
    <row r="136" spans="1:4" ht="12.75" customHeight="1">
      <c r="A136" s="149" t="s">
        <v>863</v>
      </c>
      <c r="B136" s="148" t="s">
        <v>2875</v>
      </c>
      <c r="C136" s="150" t="s">
        <v>2876</v>
      </c>
      <c r="D136" s="151">
        <v>0</v>
      </c>
    </row>
    <row r="137" spans="1:4" ht="12.75" customHeight="1">
      <c r="A137" s="149" t="s">
        <v>1045</v>
      </c>
      <c r="B137" s="148" t="s">
        <v>2360</v>
      </c>
      <c r="C137" s="150" t="s">
        <v>2361</v>
      </c>
      <c r="D137" s="151">
        <v>0</v>
      </c>
    </row>
    <row r="138" spans="1:4" ht="12.75" customHeight="1">
      <c r="A138" s="149" t="s">
        <v>737</v>
      </c>
      <c r="B138" s="148" t="s">
        <v>2626</v>
      </c>
      <c r="C138" s="150" t="s">
        <v>2627</v>
      </c>
      <c r="D138" s="151">
        <v>30</v>
      </c>
    </row>
    <row r="139" spans="1:4" ht="12.75" customHeight="1">
      <c r="A139" s="149" t="s">
        <v>694</v>
      </c>
      <c r="B139" s="148" t="s">
        <v>2445</v>
      </c>
      <c r="C139" s="150" t="s">
        <v>2446</v>
      </c>
      <c r="D139" s="151">
        <v>41</v>
      </c>
    </row>
    <row r="140" spans="1:4" ht="12.75" customHeight="1">
      <c r="A140" s="149" t="s">
        <v>74</v>
      </c>
      <c r="B140" s="148" t="s">
        <v>3113</v>
      </c>
      <c r="C140" s="150" t="s">
        <v>2949</v>
      </c>
      <c r="D140" s="151">
        <v>0</v>
      </c>
    </row>
    <row r="141" spans="1:4" ht="12.75" customHeight="1">
      <c r="A141" s="149" t="s">
        <v>2487</v>
      </c>
      <c r="B141" s="148" t="s">
        <v>2618</v>
      </c>
      <c r="C141" s="150" t="s">
        <v>3015</v>
      </c>
      <c r="D141" s="151">
        <v>0</v>
      </c>
    </row>
    <row r="142" spans="1:4" ht="12.75" customHeight="1">
      <c r="A142" s="149" t="s">
        <v>3054</v>
      </c>
      <c r="B142" s="148" t="s">
        <v>3055</v>
      </c>
      <c r="C142" s="150" t="s">
        <v>3056</v>
      </c>
      <c r="D142" s="151">
        <v>0</v>
      </c>
    </row>
    <row r="143" spans="1:4" ht="12.75" customHeight="1">
      <c r="A143" s="149" t="s">
        <v>953</v>
      </c>
      <c r="B143" s="148" t="s">
        <v>2349</v>
      </c>
      <c r="C143" s="150" t="s">
        <v>2350</v>
      </c>
      <c r="D143" s="151">
        <v>14</v>
      </c>
    </row>
    <row r="144" spans="1:4" ht="12.75" customHeight="1">
      <c r="A144" s="149" t="s">
        <v>2325</v>
      </c>
      <c r="B144" s="148" t="s">
        <v>2326</v>
      </c>
      <c r="C144" s="150" t="s">
        <v>2327</v>
      </c>
      <c r="D144" s="151">
        <v>0</v>
      </c>
    </row>
    <row r="145" spans="1:4" ht="12.75" customHeight="1">
      <c r="A145" s="149" t="s">
        <v>463</v>
      </c>
      <c r="B145" s="148" t="s">
        <v>2944</v>
      </c>
      <c r="C145" s="150" t="s">
        <v>2945</v>
      </c>
      <c r="D145" s="151">
        <v>150</v>
      </c>
    </row>
    <row r="146" spans="1:4" ht="12.75" customHeight="1">
      <c r="A146" s="149" t="s">
        <v>2910</v>
      </c>
      <c r="B146" s="148" t="s">
        <v>2911</v>
      </c>
      <c r="C146" s="150" t="s">
        <v>2912</v>
      </c>
      <c r="D146" s="151">
        <v>0</v>
      </c>
    </row>
    <row r="147" spans="1:4" ht="12.75" customHeight="1">
      <c r="A147" s="149" t="s">
        <v>2990</v>
      </c>
      <c r="B147" s="148" t="s">
        <v>2991</v>
      </c>
      <c r="C147" s="150" t="s">
        <v>2992</v>
      </c>
      <c r="D147" s="151">
        <v>0</v>
      </c>
    </row>
    <row r="148" spans="1:4" ht="12.75" customHeight="1">
      <c r="A148" s="149" t="s">
        <v>2389</v>
      </c>
      <c r="B148" s="148" t="s">
        <v>2390</v>
      </c>
      <c r="C148" s="150" t="s">
        <v>2391</v>
      </c>
      <c r="D148" s="151">
        <v>21</v>
      </c>
    </row>
    <row r="149" spans="1:4" ht="12.75" customHeight="1">
      <c r="A149" s="149" t="s">
        <v>858</v>
      </c>
      <c r="B149" s="148" t="s">
        <v>2515</v>
      </c>
      <c r="C149" s="150" t="s">
        <v>2516</v>
      </c>
      <c r="D149" s="151">
        <v>11</v>
      </c>
    </row>
    <row r="150" spans="1:4" ht="12.75" customHeight="1">
      <c r="A150" s="149" t="s">
        <v>2811</v>
      </c>
      <c r="B150" s="148" t="s">
        <v>2812</v>
      </c>
      <c r="C150" s="150" t="s">
        <v>2813</v>
      </c>
      <c r="D150" s="151">
        <v>0</v>
      </c>
    </row>
    <row r="151" spans="1:4" ht="12.75" customHeight="1">
      <c r="A151" s="149" t="s">
        <v>242</v>
      </c>
      <c r="B151" s="148" t="s">
        <v>2568</v>
      </c>
      <c r="C151" s="150" t="s">
        <v>2569</v>
      </c>
      <c r="D151" s="151">
        <v>51</v>
      </c>
    </row>
    <row r="152" spans="1:4" ht="12.75" customHeight="1">
      <c r="A152" s="149" t="s">
        <v>2495</v>
      </c>
      <c r="B152" s="148" t="s">
        <v>2496</v>
      </c>
      <c r="C152" s="150" t="s">
        <v>2497</v>
      </c>
      <c r="D152" s="151">
        <v>0</v>
      </c>
    </row>
    <row r="153" spans="1:4" ht="12.75" customHeight="1">
      <c r="A153" s="149" t="s">
        <v>2487</v>
      </c>
      <c r="B153" s="148" t="s">
        <v>2491</v>
      </c>
      <c r="C153" s="150" t="s">
        <v>2492</v>
      </c>
      <c r="D153" s="151">
        <v>1</v>
      </c>
    </row>
    <row r="154" spans="1:4" ht="12.75" customHeight="1">
      <c r="A154" s="149" t="s">
        <v>387</v>
      </c>
      <c r="B154" s="148" t="s">
        <v>2743</v>
      </c>
      <c r="C154" s="150" t="s">
        <v>2744</v>
      </c>
      <c r="D154" s="151">
        <v>25</v>
      </c>
    </row>
    <row r="155" spans="1:4" ht="12.75" customHeight="1">
      <c r="A155" s="149" t="s">
        <v>2487</v>
      </c>
      <c r="B155" s="148" t="s">
        <v>2493</v>
      </c>
      <c r="C155" s="150" t="s">
        <v>2494</v>
      </c>
      <c r="D155" s="151">
        <v>16</v>
      </c>
    </row>
    <row r="156" spans="1:4" ht="12.75" customHeight="1">
      <c r="A156" s="149" t="s">
        <v>2633</v>
      </c>
      <c r="B156" s="148" t="s">
        <v>2362</v>
      </c>
      <c r="C156" s="150" t="s">
        <v>2634</v>
      </c>
      <c r="D156" s="151">
        <v>40</v>
      </c>
    </row>
    <row r="157" spans="1:4" ht="12.75" customHeight="1">
      <c r="A157" s="149" t="s">
        <v>889</v>
      </c>
      <c r="B157" s="148" t="s">
        <v>2802</v>
      </c>
      <c r="C157" s="150" t="s">
        <v>2803</v>
      </c>
      <c r="D157" s="151">
        <v>0</v>
      </c>
    </row>
    <row r="158" spans="1:4" ht="12.75" customHeight="1">
      <c r="A158" s="149" t="s">
        <v>2646</v>
      </c>
      <c r="B158" s="148" t="s">
        <v>2647</v>
      </c>
      <c r="C158" s="150" t="s">
        <v>2648</v>
      </c>
      <c r="D158" s="151">
        <v>0</v>
      </c>
    </row>
    <row r="159" spans="1:4" ht="12.75" customHeight="1">
      <c r="A159" s="149" t="s">
        <v>413</v>
      </c>
      <c r="B159" s="148" t="s">
        <v>2767</v>
      </c>
      <c r="C159" s="150" t="s">
        <v>2768</v>
      </c>
      <c r="D159" s="151">
        <v>4</v>
      </c>
    </row>
    <row r="160" spans="1:4" ht="12.75" customHeight="1">
      <c r="A160" s="149" t="s">
        <v>2769</v>
      </c>
      <c r="B160" s="148" t="s">
        <v>2770</v>
      </c>
      <c r="C160" s="150" t="s">
        <v>2771</v>
      </c>
      <c r="D160" s="151">
        <v>0</v>
      </c>
    </row>
    <row r="161" spans="1:4" ht="12.75" customHeight="1">
      <c r="A161" s="149" t="s">
        <v>410</v>
      </c>
      <c r="B161" s="148" t="s">
        <v>2750</v>
      </c>
      <c r="C161" s="150" t="s">
        <v>2751</v>
      </c>
      <c r="D161" s="151">
        <v>32</v>
      </c>
    </row>
    <row r="162" spans="1:4" ht="12.75" customHeight="1">
      <c r="A162" s="149" t="s">
        <v>593</v>
      </c>
      <c r="B162" s="148" t="s">
        <v>2921</v>
      </c>
      <c r="C162" s="150" t="s">
        <v>2922</v>
      </c>
      <c r="D162" s="151">
        <v>16</v>
      </c>
    </row>
    <row r="163" spans="1:4" ht="12.75" customHeight="1">
      <c r="A163" s="149" t="s">
        <v>2864</v>
      </c>
      <c r="B163" s="148" t="s">
        <v>2865</v>
      </c>
      <c r="C163" s="150" t="s">
        <v>2866</v>
      </c>
      <c r="D163" s="151">
        <v>0</v>
      </c>
    </row>
    <row r="164" spans="1:4" ht="12.75" customHeight="1">
      <c r="A164" s="149" t="s">
        <v>263</v>
      </c>
      <c r="B164" s="148" t="s">
        <v>2540</v>
      </c>
      <c r="C164" s="150" t="s">
        <v>2738</v>
      </c>
      <c r="D164" s="151">
        <v>0</v>
      </c>
    </row>
    <row r="165" spans="1:4" ht="12.75" customHeight="1">
      <c r="A165" s="149" t="s">
        <v>574</v>
      </c>
      <c r="B165" s="148" t="s">
        <v>2762</v>
      </c>
      <c r="C165" s="150" t="s">
        <v>2763</v>
      </c>
      <c r="D165" s="151">
        <v>0</v>
      </c>
    </row>
    <row r="166" spans="1:4" ht="12.75" customHeight="1">
      <c r="A166" s="149" t="s">
        <v>910</v>
      </c>
      <c r="B166" s="148" t="s">
        <v>2482</v>
      </c>
      <c r="C166" s="150" t="s">
        <v>2483</v>
      </c>
      <c r="D166" s="151">
        <v>13</v>
      </c>
    </row>
    <row r="167" spans="1:4" ht="12.75" customHeight="1">
      <c r="A167" s="149" t="s">
        <v>517</v>
      </c>
      <c r="B167" s="148" t="s">
        <v>2800</v>
      </c>
      <c r="C167" s="150" t="s">
        <v>2801</v>
      </c>
      <c r="D167" s="151">
        <v>0</v>
      </c>
    </row>
    <row r="168" spans="1:4" ht="12.75" customHeight="1">
      <c r="A168" s="149" t="s">
        <v>583</v>
      </c>
      <c r="B168" s="148" t="s">
        <v>2399</v>
      </c>
      <c r="C168" s="150" t="s">
        <v>2400</v>
      </c>
      <c r="D168" s="151">
        <v>0</v>
      </c>
    </row>
    <row r="169" spans="1:4" ht="12.75" customHeight="1">
      <c r="A169" s="149" t="s">
        <v>532</v>
      </c>
      <c r="B169" s="148" t="s">
        <v>2794</v>
      </c>
      <c r="C169" s="150" t="s">
        <v>2795</v>
      </c>
      <c r="D169" s="151">
        <v>29</v>
      </c>
    </row>
    <row r="170" spans="1:4" ht="12.75" customHeight="1">
      <c r="A170" s="149" t="s">
        <v>697</v>
      </c>
      <c r="B170" s="148" t="s">
        <v>2618</v>
      </c>
      <c r="C170" s="150" t="s">
        <v>2619</v>
      </c>
      <c r="D170" s="151">
        <v>144</v>
      </c>
    </row>
    <row r="171" spans="1:4" ht="12.75" customHeight="1">
      <c r="A171" s="149" t="s">
        <v>1043</v>
      </c>
      <c r="B171" s="148" t="s">
        <v>2934</v>
      </c>
      <c r="C171" s="150" t="s">
        <v>2935</v>
      </c>
      <c r="D171" s="151">
        <v>0</v>
      </c>
    </row>
    <row r="172" spans="1:4" ht="12.75" customHeight="1">
      <c r="A172" s="149" t="s">
        <v>912</v>
      </c>
      <c r="B172" s="148" t="s">
        <v>3023</v>
      </c>
      <c r="C172" s="150" t="s">
        <v>3024</v>
      </c>
      <c r="D172" s="151">
        <v>0</v>
      </c>
    </row>
    <row r="173" spans="1:4" ht="12.75" customHeight="1">
      <c r="A173" s="149" t="s">
        <v>143</v>
      </c>
      <c r="B173" s="148" t="s">
        <v>2764</v>
      </c>
      <c r="C173" s="150" t="s">
        <v>2765</v>
      </c>
      <c r="D173" s="151">
        <v>2</v>
      </c>
    </row>
    <row r="174" spans="1:4" ht="12.75" customHeight="1">
      <c r="A174" s="149" t="s">
        <v>330</v>
      </c>
      <c r="B174" s="148" t="s">
        <v>2436</v>
      </c>
      <c r="C174" s="150" t="s">
        <v>2437</v>
      </c>
      <c r="D174" s="151">
        <v>35</v>
      </c>
    </row>
    <row r="175" spans="1:4" ht="12.75" customHeight="1">
      <c r="A175" s="149" t="s">
        <v>994</v>
      </c>
      <c r="B175" s="148" t="s">
        <v>2712</v>
      </c>
      <c r="C175" s="150" t="s">
        <v>2713</v>
      </c>
      <c r="D175" s="151">
        <v>24</v>
      </c>
    </row>
    <row r="176" spans="1:4" ht="12.75" customHeight="1">
      <c r="A176" s="149" t="s">
        <v>126</v>
      </c>
      <c r="B176" s="148" t="s">
        <v>2566</v>
      </c>
      <c r="C176" s="150" t="s">
        <v>2567</v>
      </c>
      <c r="D176" s="151">
        <v>0</v>
      </c>
    </row>
    <row r="177" spans="1:4" ht="12.75" customHeight="1">
      <c r="A177" s="149" t="s">
        <v>2835</v>
      </c>
      <c r="B177" s="148" t="s">
        <v>2836</v>
      </c>
      <c r="C177" s="150" t="s">
        <v>2837</v>
      </c>
      <c r="D177" s="151">
        <v>0</v>
      </c>
    </row>
    <row r="178" spans="1:4" ht="12.75" customHeight="1">
      <c r="A178" s="149" t="s">
        <v>837</v>
      </c>
      <c r="B178" s="148" t="s">
        <v>2726</v>
      </c>
      <c r="C178" s="150" t="s">
        <v>2727</v>
      </c>
      <c r="D178" s="151">
        <v>0</v>
      </c>
    </row>
    <row r="179" spans="1:4" ht="12.75" customHeight="1">
      <c r="A179" s="149" t="s">
        <v>190</v>
      </c>
      <c r="B179" s="148" t="s">
        <v>2697</v>
      </c>
      <c r="C179" s="150" t="s">
        <v>2698</v>
      </c>
      <c r="D179" s="151">
        <v>25</v>
      </c>
    </row>
    <row r="180" spans="1:4" ht="12.75" customHeight="1">
      <c r="A180" s="149" t="s">
        <v>692</v>
      </c>
      <c r="B180" s="148" t="s">
        <v>2462</v>
      </c>
      <c r="C180" s="150" t="s">
        <v>2463</v>
      </c>
      <c r="D180" s="151">
        <v>0</v>
      </c>
    </row>
    <row r="181" spans="1:4" ht="12.75" customHeight="1">
      <c r="A181" s="149" t="s">
        <v>847</v>
      </c>
      <c r="B181" s="148" t="s">
        <v>3021</v>
      </c>
      <c r="C181" s="150" t="s">
        <v>3022</v>
      </c>
      <c r="D181" s="151">
        <v>0</v>
      </c>
    </row>
    <row r="182" spans="1:4" ht="12.75" customHeight="1">
      <c r="A182" s="149" t="s">
        <v>2423</v>
      </c>
      <c r="B182" s="148" t="s">
        <v>3114</v>
      </c>
      <c r="C182" s="150" t="s">
        <v>2424</v>
      </c>
      <c r="D182" s="151">
        <v>0</v>
      </c>
    </row>
    <row r="183" spans="1:4" ht="12.75" customHeight="1">
      <c r="A183" s="149" t="s">
        <v>664</v>
      </c>
      <c r="B183" s="148" t="s">
        <v>2551</v>
      </c>
      <c r="C183" s="150" t="s">
        <v>2552</v>
      </c>
      <c r="D183" s="151">
        <v>0</v>
      </c>
    </row>
    <row r="184" spans="1:4" ht="12.75" customHeight="1">
      <c r="A184" s="149" t="s">
        <v>843</v>
      </c>
      <c r="B184" s="148" t="s">
        <v>2682</v>
      </c>
      <c r="C184" s="150" t="s">
        <v>2683</v>
      </c>
      <c r="D184" s="151">
        <v>0</v>
      </c>
    </row>
    <row r="185" spans="1:4" ht="12.75" customHeight="1">
      <c r="A185" s="149" t="s">
        <v>2954</v>
      </c>
      <c r="B185" s="148" t="s">
        <v>2955</v>
      </c>
      <c r="C185" s="150" t="s">
        <v>2956</v>
      </c>
      <c r="D185" s="151">
        <v>0</v>
      </c>
    </row>
    <row r="186" spans="1:4" ht="12.75" customHeight="1">
      <c r="A186" s="149" t="s">
        <v>959</v>
      </c>
      <c r="B186" s="148" t="s">
        <v>2570</v>
      </c>
      <c r="C186" s="150" t="s">
        <v>2571</v>
      </c>
      <c r="D186" s="151">
        <v>4</v>
      </c>
    </row>
    <row r="187" spans="1:4" ht="12.75" customHeight="1">
      <c r="A187" s="149" t="s">
        <v>2487</v>
      </c>
      <c r="B187" s="148" t="s">
        <v>3124</v>
      </c>
      <c r="C187" s="150" t="s">
        <v>3134</v>
      </c>
      <c r="D187" s="151">
        <v>39</v>
      </c>
    </row>
    <row r="188" spans="1:4" ht="12.75" customHeight="1">
      <c r="A188" s="149" t="s">
        <v>2521</v>
      </c>
      <c r="B188" s="148" t="s">
        <v>2522</v>
      </c>
      <c r="C188" s="150" t="s">
        <v>2523</v>
      </c>
      <c r="D188" s="151">
        <v>0</v>
      </c>
    </row>
    <row r="189" spans="1:4" ht="12.75" customHeight="1">
      <c r="A189" s="149" t="s">
        <v>604</v>
      </c>
      <c r="B189" s="148" t="s">
        <v>2637</v>
      </c>
      <c r="C189" s="150" t="s">
        <v>2638</v>
      </c>
      <c r="D189" s="151">
        <v>10</v>
      </c>
    </row>
    <row r="190" spans="1:4" ht="12.75" customHeight="1">
      <c r="A190" s="149" t="s">
        <v>558</v>
      </c>
      <c r="B190" s="148" t="s">
        <v>2886</v>
      </c>
      <c r="C190" s="150" t="s">
        <v>2887</v>
      </c>
      <c r="D190" s="151">
        <v>134</v>
      </c>
    </row>
    <row r="191" spans="1:4" ht="12.75" customHeight="1">
      <c r="A191" s="149" t="s">
        <v>2487</v>
      </c>
      <c r="B191" s="148" t="s">
        <v>2513</v>
      </c>
      <c r="C191" s="150" t="s">
        <v>2514</v>
      </c>
      <c r="D191" s="151">
        <v>55</v>
      </c>
    </row>
    <row r="192" spans="1:4" ht="12.75" customHeight="1">
      <c r="A192" s="149" t="s">
        <v>537</v>
      </c>
      <c r="B192" s="148" t="s">
        <v>2593</v>
      </c>
      <c r="C192" s="150" t="s">
        <v>2594</v>
      </c>
      <c r="D192" s="151">
        <v>47</v>
      </c>
    </row>
    <row r="193" spans="1:4" ht="12.75" customHeight="1">
      <c r="A193" s="149" t="s">
        <v>130</v>
      </c>
      <c r="B193" s="148" t="s">
        <v>2356</v>
      </c>
      <c r="C193" s="150" t="s">
        <v>2877</v>
      </c>
      <c r="D193" s="151">
        <v>0</v>
      </c>
    </row>
    <row r="194" spans="1:4" ht="12.75" customHeight="1">
      <c r="A194" s="149" t="s">
        <v>257</v>
      </c>
      <c r="B194" s="148" t="s">
        <v>2412</v>
      </c>
      <c r="C194" s="150" t="s">
        <v>2649</v>
      </c>
      <c r="D194" s="151">
        <v>0</v>
      </c>
    </row>
    <row r="195" spans="1:4" ht="12.75" customHeight="1">
      <c r="A195" s="149" t="s">
        <v>2448</v>
      </c>
      <c r="B195" s="148" t="s">
        <v>3115</v>
      </c>
      <c r="C195" s="150" t="s">
        <v>2752</v>
      </c>
      <c r="D195" s="151">
        <v>0</v>
      </c>
    </row>
    <row r="196" spans="1:4" ht="12.75" customHeight="1">
      <c r="A196" s="149" t="s">
        <v>950</v>
      </c>
      <c r="B196" s="148" t="s">
        <v>2739</v>
      </c>
      <c r="C196" s="150" t="s">
        <v>2740</v>
      </c>
      <c r="D196" s="151">
        <v>0</v>
      </c>
    </row>
    <row r="197" spans="1:4" ht="12.75" customHeight="1">
      <c r="A197" s="149" t="s">
        <v>571</v>
      </c>
      <c r="B197" s="148" t="s">
        <v>3116</v>
      </c>
      <c r="C197" s="150" t="s">
        <v>2667</v>
      </c>
      <c r="D197" s="151">
        <v>120</v>
      </c>
    </row>
    <row r="198" spans="1:4" ht="12.75" customHeight="1">
      <c r="A198" s="149" t="s">
        <v>2487</v>
      </c>
      <c r="B198" s="148" t="s">
        <v>2809</v>
      </c>
      <c r="C198" s="150" t="s">
        <v>2810</v>
      </c>
      <c r="D198" s="151">
        <v>0</v>
      </c>
    </row>
    <row r="199" spans="1:4" ht="12.75" customHeight="1">
      <c r="A199" s="149" t="s">
        <v>721</v>
      </c>
      <c r="B199" s="148" t="s">
        <v>2862</v>
      </c>
      <c r="C199" s="150" t="s">
        <v>2863</v>
      </c>
      <c r="D199" s="151">
        <v>0</v>
      </c>
    </row>
    <row r="200" spans="1:4" ht="12.75" customHeight="1">
      <c r="A200" s="149" t="s">
        <v>988</v>
      </c>
      <c r="B200" s="148" t="s">
        <v>2549</v>
      </c>
      <c r="C200" s="150" t="s">
        <v>2550</v>
      </c>
      <c r="D200" s="151">
        <v>0</v>
      </c>
    </row>
    <row r="201" spans="1:4" ht="12.75" customHeight="1">
      <c r="A201" s="149" t="s">
        <v>2572</v>
      </c>
      <c r="B201" s="148" t="s">
        <v>2573</v>
      </c>
      <c r="C201" s="150" t="s">
        <v>2574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2721</v>
      </c>
      <c r="D202" s="151">
        <v>6</v>
      </c>
    </row>
    <row r="203" spans="1:4" ht="12.75" customHeight="1">
      <c r="A203" s="149" t="s">
        <v>2535</v>
      </c>
      <c r="B203" s="148" t="s">
        <v>2536</v>
      </c>
      <c r="C203" s="150" t="s">
        <v>2537</v>
      </c>
      <c r="D203" s="151">
        <v>0</v>
      </c>
    </row>
    <row r="204" spans="1:4" ht="12.75" customHeight="1">
      <c r="A204" s="149" t="s">
        <v>886</v>
      </c>
      <c r="B204" s="148" t="s">
        <v>2908</v>
      </c>
      <c r="C204" s="150" t="s">
        <v>2909</v>
      </c>
      <c r="D204" s="151">
        <v>0</v>
      </c>
    </row>
    <row r="205" spans="1:4" ht="12.75" customHeight="1">
      <c r="A205" s="149" t="s">
        <v>627</v>
      </c>
      <c r="B205" s="148" t="s">
        <v>3005</v>
      </c>
      <c r="C205" s="150" t="s">
        <v>3006</v>
      </c>
      <c r="D205" s="151">
        <v>0</v>
      </c>
    </row>
    <row r="206" spans="1:4" ht="12.75" customHeight="1">
      <c r="A206" s="149" t="s">
        <v>438</v>
      </c>
      <c r="B206" s="148" t="s">
        <v>2407</v>
      </c>
      <c r="C206" s="150" t="s">
        <v>2408</v>
      </c>
      <c r="D206" s="151">
        <v>54</v>
      </c>
    </row>
    <row r="207" spans="1:4" ht="12.75" customHeight="1">
      <c r="A207" s="149" t="s">
        <v>2979</v>
      </c>
      <c r="B207" s="148" t="s">
        <v>2980</v>
      </c>
      <c r="C207" s="150" t="s">
        <v>2981</v>
      </c>
      <c r="D207" s="151">
        <v>0</v>
      </c>
    </row>
    <row r="208" spans="1:4" ht="12.75" customHeight="1">
      <c r="A208" s="149" t="s">
        <v>497</v>
      </c>
      <c r="B208" s="148" t="s">
        <v>2952</v>
      </c>
      <c r="C208" s="150" t="s">
        <v>2953</v>
      </c>
      <c r="D208" s="151">
        <v>9</v>
      </c>
    </row>
    <row r="209" spans="1:4" ht="12.75" customHeight="1">
      <c r="A209" s="149" t="s">
        <v>2661</v>
      </c>
      <c r="B209" s="148" t="s">
        <v>2662</v>
      </c>
      <c r="C209" s="150" t="s">
        <v>2663</v>
      </c>
      <c r="D209" s="151">
        <v>1</v>
      </c>
    </row>
    <row r="210" spans="1:4" ht="12.75" customHeight="1">
      <c r="A210" s="149" t="s">
        <v>2414</v>
      </c>
      <c r="B210" s="148" t="s">
        <v>2415</v>
      </c>
      <c r="C210" s="150" t="s">
        <v>2416</v>
      </c>
      <c r="D210" s="151">
        <v>0</v>
      </c>
    </row>
    <row r="211" spans="1:4" ht="12.75" customHeight="1">
      <c r="A211" s="149" t="s">
        <v>83</v>
      </c>
      <c r="B211" s="148" t="s">
        <v>2641</v>
      </c>
      <c r="C211" s="150" t="s">
        <v>2642</v>
      </c>
      <c r="D211" s="151">
        <v>191</v>
      </c>
    </row>
    <row r="212" spans="1:4" ht="12.75" customHeight="1">
      <c r="A212" s="149" t="s">
        <v>2999</v>
      </c>
      <c r="B212" s="148" t="s">
        <v>3000</v>
      </c>
      <c r="C212" s="150" t="s">
        <v>3001</v>
      </c>
      <c r="D212" s="151">
        <v>0</v>
      </c>
    </row>
    <row r="213" spans="1:4" ht="12.75" customHeight="1">
      <c r="A213" s="149" t="s">
        <v>407</v>
      </c>
      <c r="B213" s="148" t="s">
        <v>2831</v>
      </c>
      <c r="C213" s="150" t="s">
        <v>2832</v>
      </c>
      <c r="D213" s="151">
        <v>29</v>
      </c>
    </row>
    <row r="214" spans="1:4" ht="12.75" customHeight="1">
      <c r="A214" s="149" t="s">
        <v>482</v>
      </c>
      <c r="B214" s="148" t="s">
        <v>2385</v>
      </c>
      <c r="C214" s="150" t="s">
        <v>2386</v>
      </c>
      <c r="D214" s="151">
        <v>22</v>
      </c>
    </row>
    <row r="215" spans="1:4" ht="12.75" customHeight="1">
      <c r="A215" s="149" t="s">
        <v>2653</v>
      </c>
      <c r="B215" s="148" t="s">
        <v>2654</v>
      </c>
      <c r="C215" s="150" t="s">
        <v>2655</v>
      </c>
      <c r="D215" s="151">
        <v>9</v>
      </c>
    </row>
    <row r="216" spans="1:4" ht="12.75" customHeight="1">
      <c r="A216" s="149" t="s">
        <v>249</v>
      </c>
      <c r="B216" s="148" t="s">
        <v>3117</v>
      </c>
      <c r="C216" s="150" t="s">
        <v>2923</v>
      </c>
      <c r="D216" s="151">
        <v>41</v>
      </c>
    </row>
    <row r="217" spans="1:4" ht="12.75" customHeight="1">
      <c r="A217" s="149" t="s">
        <v>599</v>
      </c>
      <c r="B217" s="148" t="s">
        <v>2787</v>
      </c>
      <c r="C217" s="150" t="s">
        <v>2788</v>
      </c>
      <c r="D217" s="151">
        <v>0</v>
      </c>
    </row>
    <row r="218" spans="1:4" ht="12.75" customHeight="1">
      <c r="A218" s="149" t="s">
        <v>167</v>
      </c>
      <c r="B218" s="148" t="s">
        <v>2337</v>
      </c>
      <c r="C218" s="150" t="s">
        <v>2338</v>
      </c>
      <c r="D218" s="151">
        <v>18</v>
      </c>
    </row>
    <row r="219" spans="1:4" ht="12.75" customHeight="1">
      <c r="A219" s="149" t="s">
        <v>2815</v>
      </c>
      <c r="B219" s="148" t="s">
        <v>2816</v>
      </c>
      <c r="C219" s="150" t="s">
        <v>2817</v>
      </c>
      <c r="D219" s="151">
        <v>0</v>
      </c>
    </row>
    <row r="220" spans="1:4" ht="12.75" customHeight="1">
      <c r="A220" s="149" t="s">
        <v>52</v>
      </c>
      <c r="B220" s="148" t="s">
        <v>2892</v>
      </c>
      <c r="C220" s="150" t="s">
        <v>2893</v>
      </c>
      <c r="D220" s="151">
        <v>10</v>
      </c>
    </row>
    <row r="221" spans="1:4" ht="12.75" customHeight="1">
      <c r="A221" s="149" t="s">
        <v>677</v>
      </c>
      <c r="B221" s="148" t="s">
        <v>2904</v>
      </c>
      <c r="C221" s="150" t="s">
        <v>2905</v>
      </c>
      <c r="D221" s="151">
        <v>57</v>
      </c>
    </row>
    <row r="222" spans="1:4" ht="12.75" customHeight="1">
      <c r="A222" s="149" t="s">
        <v>541</v>
      </c>
      <c r="B222" s="148" t="s">
        <v>2380</v>
      </c>
      <c r="C222" s="150" t="s">
        <v>2381</v>
      </c>
      <c r="D222" s="151">
        <v>55</v>
      </c>
    </row>
    <row r="223" spans="1:4" ht="12.75" customHeight="1">
      <c r="A223" s="149" t="s">
        <v>2402</v>
      </c>
      <c r="B223" s="148" t="s">
        <v>2403</v>
      </c>
      <c r="C223" s="150" t="s">
        <v>2404</v>
      </c>
      <c r="D223" s="151">
        <v>0</v>
      </c>
    </row>
    <row r="224" spans="1:4" ht="12.75" customHeight="1">
      <c r="A224" s="149" t="s">
        <v>67</v>
      </c>
      <c r="B224" s="148" t="s">
        <v>2370</v>
      </c>
      <c r="C224" s="150" t="s">
        <v>2371</v>
      </c>
      <c r="D224" s="151">
        <v>1</v>
      </c>
    </row>
    <row r="225" spans="1:4" ht="12.75" customHeight="1">
      <c r="A225" s="149" t="s">
        <v>2487</v>
      </c>
      <c r="B225" s="148" t="s">
        <v>2819</v>
      </c>
      <c r="C225" s="150" t="s">
        <v>2820</v>
      </c>
      <c r="D225" s="151">
        <v>29</v>
      </c>
    </row>
    <row r="226" spans="1:4" ht="12.75" customHeight="1">
      <c r="A226" s="149" t="s">
        <v>725</v>
      </c>
      <c r="B226" s="148" t="s">
        <v>2372</v>
      </c>
      <c r="C226" s="150" t="s">
        <v>2373</v>
      </c>
      <c r="D226" s="151">
        <v>0</v>
      </c>
    </row>
    <row r="227" spans="1:4" ht="12.75" customHeight="1">
      <c r="A227" s="149" t="s">
        <v>337</v>
      </c>
      <c r="B227" s="148" t="s">
        <v>2378</v>
      </c>
      <c r="C227" s="150" t="s">
        <v>2379</v>
      </c>
      <c r="D227" s="151">
        <v>57</v>
      </c>
    </row>
    <row r="228" spans="1:4" ht="12.75" customHeight="1">
      <c r="A228" s="149" t="s">
        <v>212</v>
      </c>
      <c r="B228" s="148" t="s">
        <v>2728</v>
      </c>
      <c r="C228" s="150" t="s">
        <v>2729</v>
      </c>
      <c r="D228" s="151">
        <v>71</v>
      </c>
    </row>
    <row r="229" spans="1:4" ht="12.75" customHeight="1">
      <c r="A229" s="149" t="s">
        <v>428</v>
      </c>
      <c r="B229" s="148" t="s">
        <v>2776</v>
      </c>
      <c r="C229" s="150" t="s">
        <v>2777</v>
      </c>
      <c r="D229" s="151">
        <v>0</v>
      </c>
    </row>
    <row r="230" spans="1:4" ht="12.75" customHeight="1">
      <c r="A230" s="149" t="s">
        <v>2430</v>
      </c>
      <c r="B230" s="148" t="s">
        <v>2431</v>
      </c>
      <c r="C230" s="150" t="s">
        <v>2432</v>
      </c>
      <c r="D230" s="151">
        <v>0</v>
      </c>
    </row>
    <row r="231" spans="1:4" ht="12.75" customHeight="1">
      <c r="A231" s="149" t="s">
        <v>1021</v>
      </c>
      <c r="B231" s="148" t="s">
        <v>2639</v>
      </c>
      <c r="C231" s="150" t="s">
        <v>2640</v>
      </c>
      <c r="D231" s="151">
        <v>0</v>
      </c>
    </row>
    <row r="232" spans="1:4" ht="12.75" customHeight="1">
      <c r="A232" s="149" t="s">
        <v>2555</v>
      </c>
      <c r="B232" s="148" t="s">
        <v>2362</v>
      </c>
      <c r="C232" s="150" t="s">
        <v>2556</v>
      </c>
      <c r="D232" s="151">
        <v>0</v>
      </c>
    </row>
    <row r="233" spans="1:4" ht="12.75" customHeight="1">
      <c r="A233" s="149" t="s">
        <v>2730</v>
      </c>
      <c r="B233" s="148" t="s">
        <v>2731</v>
      </c>
      <c r="C233" s="150" t="s">
        <v>2732</v>
      </c>
      <c r="D233" s="151">
        <v>0</v>
      </c>
    </row>
    <row r="234" spans="1:4" ht="12.75" customHeight="1">
      <c r="A234" s="149" t="s">
        <v>375</v>
      </c>
      <c r="B234" s="148" t="s">
        <v>2542</v>
      </c>
      <c r="C234" s="150" t="s">
        <v>2543</v>
      </c>
      <c r="D234" s="151">
        <v>0</v>
      </c>
    </row>
    <row r="235" spans="1:4" ht="12.75" customHeight="1">
      <c r="A235" s="149" t="s">
        <v>521</v>
      </c>
      <c r="B235" s="148" t="s">
        <v>2480</v>
      </c>
      <c r="C235" s="150" t="s">
        <v>2481</v>
      </c>
      <c r="D235" s="151">
        <v>0</v>
      </c>
    </row>
    <row r="236" spans="1:4" ht="12.75" customHeight="1">
      <c r="A236" s="149" t="s">
        <v>98</v>
      </c>
      <c r="B236" s="148" t="s">
        <v>2599</v>
      </c>
      <c r="C236" s="150" t="s">
        <v>2600</v>
      </c>
      <c r="D236" s="151">
        <v>162</v>
      </c>
    </row>
    <row r="237" spans="1:4" ht="12.75" customHeight="1">
      <c r="A237" s="149" t="s">
        <v>901</v>
      </c>
      <c r="B237" s="148" t="s">
        <v>2918</v>
      </c>
      <c r="C237" s="150" t="s">
        <v>2919</v>
      </c>
      <c r="D237" s="151">
        <v>0</v>
      </c>
    </row>
    <row r="238" spans="1:4" ht="12.75" customHeight="1">
      <c r="A238" s="149" t="s">
        <v>2487</v>
      </c>
      <c r="B238" s="148" t="s">
        <v>740</v>
      </c>
      <c r="C238" s="150" t="s">
        <v>2903</v>
      </c>
      <c r="D238" s="151">
        <v>0</v>
      </c>
    </row>
    <row r="239" spans="1:4" ht="12.75" customHeight="1">
      <c r="A239" s="149" t="s">
        <v>403</v>
      </c>
      <c r="B239" s="148" t="s">
        <v>2591</v>
      </c>
      <c r="C239" s="150" t="s">
        <v>2720</v>
      </c>
      <c r="D239" s="151">
        <v>3</v>
      </c>
    </row>
    <row r="240" spans="1:4" ht="12.75" customHeight="1">
      <c r="A240" s="149" t="s">
        <v>325</v>
      </c>
      <c r="B240" s="148" t="s">
        <v>2748</v>
      </c>
      <c r="C240" s="150" t="s">
        <v>2749</v>
      </c>
      <c r="D240" s="151">
        <v>30</v>
      </c>
    </row>
    <row r="241" spans="1:4" ht="12.75" customHeight="1">
      <c r="A241" s="149" t="s">
        <v>2392</v>
      </c>
      <c r="B241" s="148" t="s">
        <v>2393</v>
      </c>
      <c r="C241" s="150" t="s">
        <v>2394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2351</v>
      </c>
      <c r="D242" s="151">
        <v>134</v>
      </c>
    </row>
    <row r="243" spans="1:4" ht="12.75" customHeight="1">
      <c r="A243" s="149" t="s">
        <v>2656</v>
      </c>
      <c r="B243" s="148" t="s">
        <v>2657</v>
      </c>
      <c r="C243" s="150" t="s">
        <v>2658</v>
      </c>
      <c r="D243" s="151">
        <v>0</v>
      </c>
    </row>
    <row r="244" spans="1:4" ht="12.75" customHeight="1">
      <c r="A244" s="149" t="s">
        <v>2784</v>
      </c>
      <c r="B244" s="148" t="s">
        <v>2785</v>
      </c>
      <c r="C244" s="150" t="s">
        <v>2786</v>
      </c>
      <c r="D244" s="151">
        <v>0</v>
      </c>
    </row>
    <row r="245" spans="1:4" ht="12.75" customHeight="1">
      <c r="A245" s="149" t="s">
        <v>245</v>
      </c>
      <c r="B245" s="148" t="s">
        <v>2624</v>
      </c>
      <c r="C245" s="150" t="s">
        <v>2704</v>
      </c>
      <c r="D245" s="151">
        <v>82</v>
      </c>
    </row>
    <row r="246" spans="1:4" ht="12.75" customHeight="1">
      <c r="A246" s="149" t="s">
        <v>684</v>
      </c>
      <c r="B246" s="148" t="s">
        <v>2564</v>
      </c>
      <c r="C246" s="150" t="s">
        <v>2565</v>
      </c>
      <c r="D246" s="151">
        <v>0</v>
      </c>
    </row>
    <row r="247" spans="1:4" ht="12.75" customHeight="1">
      <c r="A247" s="149" t="s">
        <v>322</v>
      </c>
      <c r="B247" s="148" t="s">
        <v>2524</v>
      </c>
      <c r="C247" s="150" t="s">
        <v>2525</v>
      </c>
      <c r="D247" s="151">
        <v>0</v>
      </c>
    </row>
    <row r="248" spans="1:4" ht="12.75" customHeight="1">
      <c r="A248" s="149" t="s">
        <v>178</v>
      </c>
      <c r="B248" s="148" t="s">
        <v>2936</v>
      </c>
      <c r="C248" s="150" t="s">
        <v>2937</v>
      </c>
      <c r="D248" s="151">
        <v>75</v>
      </c>
    </row>
    <row r="249" spans="1:4" ht="12.75" customHeight="1">
      <c r="A249" s="149" t="s">
        <v>3049</v>
      </c>
      <c r="B249" s="148" t="s">
        <v>3050</v>
      </c>
      <c r="C249" s="150" t="s">
        <v>3051</v>
      </c>
      <c r="D249" s="151">
        <v>0</v>
      </c>
    </row>
    <row r="250" spans="1:4" ht="12.75" customHeight="1">
      <c r="A250" s="149" t="s">
        <v>564</v>
      </c>
      <c r="B250" s="148" t="s">
        <v>2526</v>
      </c>
      <c r="C250" s="150" t="s">
        <v>2527</v>
      </c>
      <c r="D250" s="151">
        <v>30</v>
      </c>
    </row>
    <row r="251" spans="1:4" ht="12.75" customHeight="1">
      <c r="A251" s="149" t="s">
        <v>947</v>
      </c>
      <c r="B251" s="148" t="s">
        <v>2753</v>
      </c>
      <c r="C251" s="150" t="s">
        <v>2754</v>
      </c>
      <c r="D251" s="151">
        <v>0</v>
      </c>
    </row>
    <row r="252" spans="1:4" ht="12.75" customHeight="1">
      <c r="A252" s="149" t="s">
        <v>1038</v>
      </c>
      <c r="B252" s="148" t="s">
        <v>2560</v>
      </c>
      <c r="C252" s="150" t="s">
        <v>2561</v>
      </c>
      <c r="D252" s="151">
        <v>0</v>
      </c>
    </row>
    <row r="253" spans="1:4" ht="12.75" customHeight="1">
      <c r="A253" s="149" t="s">
        <v>641</v>
      </c>
      <c r="B253" s="148" t="s">
        <v>2562</v>
      </c>
      <c r="C253" s="150" t="s">
        <v>3014</v>
      </c>
      <c r="D253" s="151">
        <v>64</v>
      </c>
    </row>
    <row r="254" spans="1:4" ht="12.75" customHeight="1">
      <c r="A254" s="149" t="s">
        <v>2664</v>
      </c>
      <c r="B254" s="148" t="s">
        <v>2665</v>
      </c>
      <c r="C254" s="150" t="s">
        <v>2666</v>
      </c>
      <c r="D254" s="151">
        <v>1</v>
      </c>
    </row>
    <row r="255" spans="1:4" ht="12.75" customHeight="1">
      <c r="A255" s="149" t="s">
        <v>475</v>
      </c>
      <c r="B255" s="148" t="s">
        <v>2792</v>
      </c>
      <c r="C255" s="150" t="s">
        <v>2793</v>
      </c>
      <c r="D255" s="151">
        <v>86</v>
      </c>
    </row>
    <row r="256" spans="1:4" ht="12.75" customHeight="1">
      <c r="A256" s="149" t="s">
        <v>653</v>
      </c>
      <c r="B256" s="148" t="s">
        <v>2595</v>
      </c>
      <c r="C256" s="150" t="s">
        <v>2596</v>
      </c>
      <c r="D256" s="151">
        <v>0</v>
      </c>
    </row>
    <row r="257" spans="1:4" ht="12.75" customHeight="1">
      <c r="A257" s="149" t="s">
        <v>1018</v>
      </c>
      <c r="B257" s="148" t="s">
        <v>2894</v>
      </c>
      <c r="C257" s="150" t="s">
        <v>2895</v>
      </c>
      <c r="D257" s="151">
        <v>14</v>
      </c>
    </row>
    <row r="258" spans="1:4" ht="12.75" customHeight="1">
      <c r="A258" s="149" t="s">
        <v>853</v>
      </c>
      <c r="B258" s="148" t="s">
        <v>2900</v>
      </c>
      <c r="C258" s="150" t="s">
        <v>2901</v>
      </c>
      <c r="D258" s="151">
        <v>0</v>
      </c>
    </row>
    <row r="259" spans="1:4" ht="12.75" customHeight="1">
      <c r="A259" s="149" t="s">
        <v>924</v>
      </c>
      <c r="B259" s="148" t="s">
        <v>2940</v>
      </c>
      <c r="C259" s="150" t="s">
        <v>2941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2645</v>
      </c>
      <c r="D260" s="151">
        <v>43</v>
      </c>
    </row>
    <row r="261" spans="1:4" ht="12.75" customHeight="1">
      <c r="A261" s="149" t="s">
        <v>344</v>
      </c>
      <c r="B261" s="148" t="s">
        <v>2601</v>
      </c>
      <c r="C261" s="150" t="s">
        <v>2602</v>
      </c>
      <c r="D261" s="151">
        <v>3</v>
      </c>
    </row>
    <row r="262" spans="1:4" ht="12.75" customHeight="1">
      <c r="A262" s="149" t="s">
        <v>2717</v>
      </c>
      <c r="B262" s="148" t="s">
        <v>2718</v>
      </c>
      <c r="C262" s="150" t="s">
        <v>2920</v>
      </c>
      <c r="D262" s="151">
        <v>0</v>
      </c>
    </row>
    <row r="263" spans="1:4" ht="12.75" customHeight="1">
      <c r="A263" s="149" t="s">
        <v>431</v>
      </c>
      <c r="B263" s="148" t="s">
        <v>2856</v>
      </c>
      <c r="C263" s="150" t="s">
        <v>2857</v>
      </c>
      <c r="D263" s="151">
        <v>0</v>
      </c>
    </row>
    <row r="264" spans="1:4" ht="12.75" customHeight="1">
      <c r="A264" s="149" t="s">
        <v>295</v>
      </c>
      <c r="B264" s="148" t="s">
        <v>2969</v>
      </c>
      <c r="C264" s="150" t="s">
        <v>2970</v>
      </c>
      <c r="D264" s="151">
        <v>0</v>
      </c>
    </row>
    <row r="265" spans="1:4" ht="12.75" customHeight="1">
      <c r="A265" s="149" t="s">
        <v>234</v>
      </c>
      <c r="B265" s="148" t="s">
        <v>2838</v>
      </c>
      <c r="C265" s="150" t="s">
        <v>2839</v>
      </c>
      <c r="D265" s="151">
        <v>0</v>
      </c>
    </row>
    <row r="266" spans="1:4" ht="12.75" customHeight="1">
      <c r="A266" s="149" t="s">
        <v>499</v>
      </c>
      <c r="B266" s="148" t="s">
        <v>2455</v>
      </c>
      <c r="C266" s="150" t="s">
        <v>2456</v>
      </c>
      <c r="D266" s="151">
        <v>0</v>
      </c>
    </row>
    <row r="267" spans="1:4" ht="12.75" customHeight="1">
      <c r="A267" s="149" t="s">
        <v>2993</v>
      </c>
      <c r="B267" s="148" t="s">
        <v>2994</v>
      </c>
      <c r="C267" s="150" t="s">
        <v>2995</v>
      </c>
      <c r="D267" s="151">
        <v>0</v>
      </c>
    </row>
    <row r="268" spans="1:4" ht="12.75" customHeight="1">
      <c r="A268" s="149" t="s">
        <v>670</v>
      </c>
      <c r="B268" s="148" t="s">
        <v>2659</v>
      </c>
      <c r="C268" s="150" t="s">
        <v>2660</v>
      </c>
      <c r="D268" s="151">
        <v>9</v>
      </c>
    </row>
    <row r="269" spans="1:4" ht="12.75" customHeight="1">
      <c r="A269" s="149" t="s">
        <v>158</v>
      </c>
      <c r="B269" s="148" t="s">
        <v>2962</v>
      </c>
      <c r="C269" s="150" t="s">
        <v>2963</v>
      </c>
      <c r="D269" s="151">
        <v>98</v>
      </c>
    </row>
    <row r="270" spans="1:4" ht="12.75" customHeight="1">
      <c r="A270" s="149" t="s">
        <v>38</v>
      </c>
      <c r="B270" s="148" t="s">
        <v>2500</v>
      </c>
      <c r="C270" s="150" t="s">
        <v>2501</v>
      </c>
      <c r="D270" s="151">
        <v>97</v>
      </c>
    </row>
    <row r="271" spans="1:4" ht="12.75" customHeight="1">
      <c r="A271" s="149" t="s">
        <v>2847</v>
      </c>
      <c r="B271" s="148" t="s">
        <v>2848</v>
      </c>
      <c r="C271" s="150" t="s">
        <v>2849</v>
      </c>
      <c r="D271" s="151">
        <v>0</v>
      </c>
    </row>
    <row r="272" spans="1:4" ht="12.75" customHeight="1">
      <c r="A272" s="149" t="s">
        <v>124</v>
      </c>
      <c r="B272" s="148" t="s">
        <v>2764</v>
      </c>
      <c r="C272" s="150" t="s">
        <v>2917</v>
      </c>
      <c r="D272" s="151">
        <v>0</v>
      </c>
    </row>
    <row r="273" spans="1:4" ht="12.75" customHeight="1">
      <c r="A273" s="149" t="s">
        <v>391</v>
      </c>
      <c r="B273" s="148" t="s">
        <v>3118</v>
      </c>
      <c r="C273" s="150" t="s">
        <v>2454</v>
      </c>
      <c r="D273" s="151">
        <v>10</v>
      </c>
    </row>
    <row r="274" spans="1:4" ht="12.75" customHeight="1">
      <c r="A274" s="149" t="s">
        <v>2457</v>
      </c>
      <c r="B274" s="148" t="s">
        <v>2458</v>
      </c>
      <c r="C274" s="150" t="s">
        <v>2459</v>
      </c>
      <c r="D274" s="151">
        <v>0</v>
      </c>
    </row>
    <row r="275" spans="1:4" ht="12.75" customHeight="1">
      <c r="A275" s="149" t="s">
        <v>3068</v>
      </c>
      <c r="B275" s="148" t="s">
        <v>3069</v>
      </c>
      <c r="C275" s="150" t="s">
        <v>3070</v>
      </c>
      <c r="D275" s="151">
        <v>0</v>
      </c>
    </row>
    <row r="276" spans="1:4" ht="12.75" customHeight="1">
      <c r="A276" s="149" t="s">
        <v>47</v>
      </c>
      <c r="B276" s="148" t="s">
        <v>2470</v>
      </c>
      <c r="C276" s="150" t="s">
        <v>2471</v>
      </c>
      <c r="D276" s="151">
        <v>15</v>
      </c>
    </row>
    <row r="277" spans="1:4" ht="12.75" customHeight="1">
      <c r="A277" s="149" t="s">
        <v>416</v>
      </c>
      <c r="B277" s="148" t="s">
        <v>2354</v>
      </c>
      <c r="C277" s="150" t="s">
        <v>2355</v>
      </c>
      <c r="D277" s="151">
        <v>22</v>
      </c>
    </row>
    <row r="278" spans="1:4" ht="12.75" customHeight="1">
      <c r="A278" s="149" t="s">
        <v>699</v>
      </c>
      <c r="B278" s="148" t="s">
        <v>2957</v>
      </c>
      <c r="C278" s="150" t="s">
        <v>2958</v>
      </c>
      <c r="D278" s="151">
        <v>0</v>
      </c>
    </row>
    <row r="279" spans="1:4" ht="12.75" customHeight="1">
      <c r="A279" s="149" t="s">
        <v>868</v>
      </c>
      <c r="B279" s="148" t="s">
        <v>2858</v>
      </c>
      <c r="C279" s="150" t="s">
        <v>2859</v>
      </c>
      <c r="D279" s="151">
        <v>0</v>
      </c>
    </row>
    <row r="280" spans="1:4" ht="12.75" customHeight="1">
      <c r="A280" s="149" t="s">
        <v>2487</v>
      </c>
      <c r="B280" s="148" t="s">
        <v>2597</v>
      </c>
      <c r="C280" s="150" t="s">
        <v>3135</v>
      </c>
      <c r="D280" s="151">
        <v>0</v>
      </c>
    </row>
    <row r="281" spans="1:4" ht="12.75" customHeight="1">
      <c r="A281" s="149" t="s">
        <v>274</v>
      </c>
      <c r="B281" s="148" t="s">
        <v>2374</v>
      </c>
      <c r="C281" s="150" t="s">
        <v>2375</v>
      </c>
      <c r="D281" s="151">
        <v>1</v>
      </c>
    </row>
    <row r="282" spans="1:4" ht="12.75" customHeight="1">
      <c r="A282" s="149" t="s">
        <v>1001</v>
      </c>
      <c r="B282" s="148" t="s">
        <v>2772</v>
      </c>
      <c r="C282" s="150" t="s">
        <v>2773</v>
      </c>
      <c r="D282" s="151">
        <v>0</v>
      </c>
    </row>
    <row r="283" spans="1:4" ht="12.75" customHeight="1">
      <c r="A283" s="149" t="s">
        <v>1036</v>
      </c>
      <c r="B283" s="148" t="s">
        <v>2635</v>
      </c>
      <c r="C283" s="150" t="s">
        <v>2636</v>
      </c>
      <c r="D283" s="151">
        <v>13</v>
      </c>
    </row>
    <row r="284" spans="1:4" ht="12.75" customHeight="1">
      <c r="A284" s="149" t="s">
        <v>928</v>
      </c>
      <c r="B284" s="148" t="s">
        <v>2733</v>
      </c>
      <c r="C284" s="150" t="s">
        <v>2734</v>
      </c>
      <c r="D284" s="151">
        <v>0</v>
      </c>
    </row>
    <row r="285" spans="1:4" ht="12.75" customHeight="1">
      <c r="A285" s="149" t="s">
        <v>2487</v>
      </c>
      <c r="B285" s="148" t="s">
        <v>2538</v>
      </c>
      <c r="C285" s="150" t="s">
        <v>2539</v>
      </c>
      <c r="D285" s="151">
        <v>0</v>
      </c>
    </row>
    <row r="286" spans="1:4" ht="12.75" customHeight="1">
      <c r="A286" s="149" t="s">
        <v>465</v>
      </c>
      <c r="B286" s="148" t="s">
        <v>2376</v>
      </c>
      <c r="C286" s="150" t="s">
        <v>2377</v>
      </c>
      <c r="D286" s="151">
        <v>52</v>
      </c>
    </row>
    <row r="287" spans="1:4" ht="12.75" customHeight="1">
      <c r="A287" s="149" t="s">
        <v>2987</v>
      </c>
      <c r="B287" s="148" t="s">
        <v>2988</v>
      </c>
      <c r="C287" s="150" t="s">
        <v>2989</v>
      </c>
      <c r="D287" s="151">
        <v>0</v>
      </c>
    </row>
    <row r="288" spans="1:4" ht="12.75" customHeight="1">
      <c r="A288" s="149" t="s">
        <v>2622</v>
      </c>
      <c r="B288" s="148" t="s">
        <v>2460</v>
      </c>
      <c r="C288" s="150" t="s">
        <v>2623</v>
      </c>
      <c r="D288" s="151">
        <v>0</v>
      </c>
    </row>
    <row r="289" spans="1:4" ht="12.75" customHeight="1">
      <c r="A289" s="149" t="s">
        <v>445</v>
      </c>
      <c r="B289" s="148" t="s">
        <v>2852</v>
      </c>
      <c r="C289" s="150" t="s">
        <v>2853</v>
      </c>
      <c r="D289" s="151">
        <v>0</v>
      </c>
    </row>
    <row r="290" spans="1:4" ht="12.75" customHeight="1">
      <c r="A290" s="149" t="s">
        <v>254</v>
      </c>
      <c r="B290" s="148" t="s">
        <v>2412</v>
      </c>
      <c r="C290" s="150" t="s">
        <v>2413</v>
      </c>
      <c r="D290" s="151">
        <v>29</v>
      </c>
    </row>
    <row r="291" spans="1:4" ht="12.75" customHeight="1">
      <c r="A291" s="149" t="s">
        <v>657</v>
      </c>
      <c r="B291" s="148" t="s">
        <v>2438</v>
      </c>
      <c r="C291" s="150" t="s">
        <v>2439</v>
      </c>
      <c r="D291" s="151">
        <v>18</v>
      </c>
    </row>
    <row r="292" spans="1:4" ht="12.75" customHeight="1">
      <c r="A292" s="149" t="s">
        <v>171</v>
      </c>
      <c r="B292" s="148" t="s">
        <v>2579</v>
      </c>
      <c r="C292" s="150" t="s">
        <v>2580</v>
      </c>
      <c r="D292" s="151">
        <v>125</v>
      </c>
    </row>
    <row r="293" spans="1:4" ht="12.75" customHeight="1">
      <c r="A293" s="149" t="s">
        <v>1005</v>
      </c>
      <c r="B293" s="148" t="s">
        <v>2452</v>
      </c>
      <c r="C293" s="150" t="s">
        <v>2453</v>
      </c>
      <c r="D293" s="151">
        <v>4</v>
      </c>
    </row>
    <row r="294" spans="1:4" ht="12.75" customHeight="1">
      <c r="A294" s="149" t="s">
        <v>755</v>
      </c>
      <c r="B294" s="148" t="s">
        <v>2942</v>
      </c>
      <c r="C294" s="150" t="s">
        <v>2943</v>
      </c>
      <c r="D294" s="151">
        <v>0</v>
      </c>
    </row>
    <row r="295" spans="1:4" ht="12.75" customHeight="1">
      <c r="A295" s="149" t="s">
        <v>2447</v>
      </c>
      <c r="B295" s="148" t="s">
        <v>2448</v>
      </c>
      <c r="C295" s="150" t="s">
        <v>2603</v>
      </c>
      <c r="D295" s="151">
        <v>0</v>
      </c>
    </row>
    <row r="296" spans="1:4" ht="12.75" customHeight="1">
      <c r="A296" s="149" t="s">
        <v>2628</v>
      </c>
      <c r="B296" s="148" t="s">
        <v>2629</v>
      </c>
      <c r="C296" s="150" t="s">
        <v>2630</v>
      </c>
      <c r="D296" s="151">
        <v>0</v>
      </c>
    </row>
    <row r="297" spans="1:4" ht="12.75" customHeight="1">
      <c r="A297" s="149" t="s">
        <v>892</v>
      </c>
      <c r="B297" s="148" t="s">
        <v>2684</v>
      </c>
      <c r="C297" s="150" t="s">
        <v>2685</v>
      </c>
      <c r="D297" s="151">
        <v>0</v>
      </c>
    </row>
    <row r="298" spans="1:4" ht="12.75" customHeight="1">
      <c r="A298" s="149" t="s">
        <v>505</v>
      </c>
      <c r="B298" s="148" t="s">
        <v>2673</v>
      </c>
      <c r="C298" s="150" t="s">
        <v>2674</v>
      </c>
      <c r="D298" s="151">
        <v>0</v>
      </c>
    </row>
    <row r="299" spans="1:4" ht="12.75" customHeight="1">
      <c r="A299" s="149" t="s">
        <v>537</v>
      </c>
      <c r="B299" s="148" t="s">
        <v>3125</v>
      </c>
      <c r="C299" s="150" t="s">
        <v>3136</v>
      </c>
      <c r="D299" s="151">
        <v>27</v>
      </c>
    </row>
    <row r="300" spans="1:4" ht="12.75" customHeight="1">
      <c r="A300" s="149" t="s">
        <v>352</v>
      </c>
      <c r="B300" s="148" t="s">
        <v>2829</v>
      </c>
      <c r="C300" s="150" t="s">
        <v>2830</v>
      </c>
      <c r="D300" s="151">
        <v>31</v>
      </c>
    </row>
    <row r="301" spans="1:4" ht="12.75" customHeight="1">
      <c r="A301" s="149" t="s">
        <v>2487</v>
      </c>
      <c r="B301" s="148" t="s">
        <v>2488</v>
      </c>
      <c r="C301" s="150" t="s">
        <v>2489</v>
      </c>
      <c r="D301" s="151">
        <v>4</v>
      </c>
    </row>
    <row r="302" spans="1:4" ht="12.75" customHeight="1">
      <c r="A302" s="149" t="s">
        <v>283</v>
      </c>
      <c r="B302" s="148" t="s">
        <v>2774</v>
      </c>
      <c r="C302" s="150" t="s">
        <v>2916</v>
      </c>
      <c r="D302" s="151">
        <v>0</v>
      </c>
    </row>
    <row r="303" spans="1:4" ht="12.75" customHeight="1">
      <c r="A303" s="149" t="s">
        <v>3065</v>
      </c>
      <c r="B303" s="148" t="s">
        <v>3066</v>
      </c>
      <c r="C303" s="150" t="s">
        <v>3067</v>
      </c>
      <c r="D303" s="151">
        <v>0</v>
      </c>
    </row>
    <row r="304" spans="1:4" ht="12.75" customHeight="1">
      <c r="A304" s="149" t="s">
        <v>231</v>
      </c>
      <c r="B304" s="148" t="s">
        <v>2585</v>
      </c>
      <c r="C304" s="150" t="s">
        <v>2586</v>
      </c>
      <c r="D304" s="151">
        <v>0</v>
      </c>
    </row>
    <row r="305" spans="1:4" ht="12.75" customHeight="1">
      <c r="A305" s="149" t="s">
        <v>856</v>
      </c>
      <c r="B305" s="148" t="s">
        <v>2821</v>
      </c>
      <c r="C305" s="150" t="s">
        <v>2822</v>
      </c>
      <c r="D305" s="151">
        <v>0</v>
      </c>
    </row>
    <row r="306" spans="1:4" ht="12.75" customHeight="1">
      <c r="A306" s="149" t="s">
        <v>104</v>
      </c>
      <c r="B306" s="148" t="s">
        <v>2364</v>
      </c>
      <c r="C306" s="150" t="s">
        <v>2365</v>
      </c>
      <c r="D306" s="151">
        <v>27</v>
      </c>
    </row>
    <row r="307" spans="1:4" ht="12.75" customHeight="1">
      <c r="A307" s="149" t="s">
        <v>2964</v>
      </c>
      <c r="B307" s="148" t="s">
        <v>2965</v>
      </c>
      <c r="C307" s="150" t="s">
        <v>2966</v>
      </c>
      <c r="D307" s="151">
        <v>0</v>
      </c>
    </row>
    <row r="308" spans="1:4" ht="12.75" customHeight="1">
      <c r="A308" s="149" t="s">
        <v>147</v>
      </c>
      <c r="B308" s="148" t="s">
        <v>2840</v>
      </c>
      <c r="C308" s="150" t="s">
        <v>2841</v>
      </c>
      <c r="D308" s="151">
        <v>14</v>
      </c>
    </row>
    <row r="309" spans="1:4" ht="12.75" customHeight="1">
      <c r="A309" s="149" t="s">
        <v>1034</v>
      </c>
      <c r="B309" s="148" t="s">
        <v>2643</v>
      </c>
      <c r="C309" s="150" t="s">
        <v>2644</v>
      </c>
      <c r="D309" s="151">
        <v>0</v>
      </c>
    </row>
    <row r="310" spans="1:4" ht="12.75" customHeight="1">
      <c r="A310" s="149" t="s">
        <v>1003</v>
      </c>
      <c r="B310" s="148" t="s">
        <v>2417</v>
      </c>
      <c r="C310" s="150" t="s">
        <v>2418</v>
      </c>
      <c r="D310" s="151">
        <v>7</v>
      </c>
    </row>
    <row r="311" spans="1:4" ht="12.75" customHeight="1">
      <c r="A311" s="149" t="s">
        <v>750</v>
      </c>
      <c r="B311" s="148" t="s">
        <v>2823</v>
      </c>
      <c r="C311" s="150" t="s">
        <v>2824</v>
      </c>
      <c r="D311" s="151">
        <v>0</v>
      </c>
    </row>
    <row r="312" spans="1:4" ht="12.75" customHeight="1">
      <c r="A312" s="149" t="s">
        <v>2487</v>
      </c>
      <c r="B312" s="148" t="s">
        <v>2591</v>
      </c>
      <c r="C312" s="150" t="s">
        <v>2592</v>
      </c>
      <c r="D312" s="151">
        <v>0</v>
      </c>
    </row>
    <row r="313" spans="1:4" ht="12.75" customHeight="1">
      <c r="A313" s="149" t="s">
        <v>680</v>
      </c>
      <c r="B313" s="148" t="s">
        <v>2850</v>
      </c>
      <c r="C313" s="150" t="s">
        <v>2851</v>
      </c>
      <c r="D313" s="151">
        <v>118</v>
      </c>
    </row>
    <row r="314" spans="1:4" ht="12.75" customHeight="1">
      <c r="A314" s="149" t="s">
        <v>2487</v>
      </c>
      <c r="B314" s="148" t="s">
        <v>3126</v>
      </c>
      <c r="C314" s="150" t="s">
        <v>3137</v>
      </c>
      <c r="D314" s="151">
        <v>63</v>
      </c>
    </row>
    <row r="315" spans="1:4" ht="12.75" customHeight="1">
      <c r="A315" s="149" t="s">
        <v>2487</v>
      </c>
      <c r="B315" s="148" t="s">
        <v>3127</v>
      </c>
      <c r="C315" s="150" t="s">
        <v>3138</v>
      </c>
      <c r="D315" s="151">
        <v>28</v>
      </c>
    </row>
    <row r="316" spans="1:4" ht="12.75" customHeight="1">
      <c r="A316" s="149" t="s">
        <v>649</v>
      </c>
      <c r="B316" s="148" t="s">
        <v>2929</v>
      </c>
      <c r="C316" s="150" t="s">
        <v>2930</v>
      </c>
      <c r="D316" s="151">
        <v>399</v>
      </c>
    </row>
    <row r="317" spans="1:4" ht="12.75" customHeight="1">
      <c r="A317" s="149" t="s">
        <v>2796</v>
      </c>
      <c r="B317" s="148" t="s">
        <v>2362</v>
      </c>
      <c r="C317" s="150" t="s">
        <v>2797</v>
      </c>
      <c r="D317" s="151">
        <v>20</v>
      </c>
    </row>
    <row r="318" spans="1:4" ht="12.75" customHeight="1">
      <c r="A318" s="149" t="s">
        <v>112</v>
      </c>
      <c r="B318" s="148" t="s">
        <v>2425</v>
      </c>
      <c r="C318" s="150" t="s">
        <v>2818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2714</v>
      </c>
      <c r="D319" s="151">
        <v>52</v>
      </c>
    </row>
    <row r="320" spans="1:4" ht="12.75" customHeight="1">
      <c r="A320" s="149" t="s">
        <v>269</v>
      </c>
      <c r="B320" s="148" t="s">
        <v>2517</v>
      </c>
      <c r="C320" s="150" t="s">
        <v>2518</v>
      </c>
      <c r="D320" s="151">
        <v>0</v>
      </c>
    </row>
    <row r="321" spans="1:4" ht="12.75" customHeight="1">
      <c r="A321" s="149" t="s">
        <v>945</v>
      </c>
      <c r="B321" s="148" t="s">
        <v>2589</v>
      </c>
      <c r="C321" s="150" t="s">
        <v>2590</v>
      </c>
      <c r="D321" s="151">
        <v>0</v>
      </c>
    </row>
    <row r="322" spans="1:4" ht="12.75" customHeight="1">
      <c r="A322" s="149" t="s">
        <v>747</v>
      </c>
      <c r="B322" s="148" t="s">
        <v>2906</v>
      </c>
      <c r="C322" s="150" t="s">
        <v>2907</v>
      </c>
      <c r="D322" s="151">
        <v>8</v>
      </c>
    </row>
    <row r="323" spans="1:4" ht="12.75" customHeight="1">
      <c r="A323" s="149" t="s">
        <v>2650</v>
      </c>
      <c r="B323" s="148" t="s">
        <v>2651</v>
      </c>
      <c r="C323" s="150" t="s">
        <v>2652</v>
      </c>
      <c r="D323" s="151">
        <v>0</v>
      </c>
    </row>
    <row r="324" spans="1:4" ht="12.75" customHeight="1">
      <c r="A324" s="149" t="s">
        <v>459</v>
      </c>
      <c r="B324" s="148" t="s">
        <v>2845</v>
      </c>
      <c r="C324" s="150" t="s">
        <v>2846</v>
      </c>
      <c r="D324" s="151">
        <v>35</v>
      </c>
    </row>
    <row r="325" spans="1:4" ht="12.75" customHeight="1">
      <c r="A325" s="149" t="s">
        <v>2487</v>
      </c>
      <c r="B325" s="148" t="s">
        <v>2882</v>
      </c>
      <c r="C325" s="150" t="s">
        <v>2883</v>
      </c>
      <c r="D325" s="151">
        <v>0</v>
      </c>
    </row>
    <row r="326" spans="1:4" ht="12.75" customHeight="1">
      <c r="A326" s="149" t="s">
        <v>434</v>
      </c>
      <c r="B326" s="148" t="s">
        <v>2950</v>
      </c>
      <c r="C326" s="150" t="s">
        <v>2951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2780</v>
      </c>
      <c r="D327" s="151">
        <v>82</v>
      </c>
    </row>
    <row r="328" spans="1:4" ht="12.75" customHeight="1">
      <c r="A328" s="149" t="s">
        <v>2931</v>
      </c>
      <c r="B328" s="148" t="s">
        <v>2932</v>
      </c>
      <c r="C328" s="150" t="s">
        <v>2933</v>
      </c>
      <c r="D328" s="151">
        <v>0</v>
      </c>
    </row>
    <row r="329" spans="1:4" ht="12.75" customHeight="1">
      <c r="A329" s="149" t="s">
        <v>239</v>
      </c>
      <c r="B329" s="148" t="s">
        <v>2568</v>
      </c>
      <c r="C329" s="150" t="s">
        <v>2874</v>
      </c>
      <c r="D329" s="151">
        <v>82</v>
      </c>
    </row>
    <row r="330" spans="1:4" ht="12.75" customHeight="1">
      <c r="A330" s="149" t="s">
        <v>914</v>
      </c>
      <c r="B330" s="148" t="s">
        <v>2878</v>
      </c>
      <c r="C330" s="150" t="s">
        <v>2879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2766</v>
      </c>
      <c r="D331" s="151">
        <v>100</v>
      </c>
    </row>
    <row r="332" spans="1:4" ht="12.75" customHeight="1">
      <c r="A332" s="149" t="s">
        <v>2487</v>
      </c>
      <c r="B332" s="148" t="s">
        <v>2612</v>
      </c>
      <c r="C332" s="150" t="s">
        <v>2613</v>
      </c>
      <c r="D332" s="151">
        <v>0</v>
      </c>
    </row>
    <row r="333" spans="1:4" ht="12.75" customHeight="1">
      <c r="A333" s="149" t="s">
        <v>3060</v>
      </c>
      <c r="B333" s="148" t="s">
        <v>3061</v>
      </c>
      <c r="C333" s="150" t="s">
        <v>3062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2490</v>
      </c>
      <c r="D334" s="151">
        <v>20</v>
      </c>
    </row>
    <row r="335" spans="1:4" ht="12.75" customHeight="1">
      <c r="A335" s="149" t="s">
        <v>2487</v>
      </c>
      <c r="B335" s="148" t="s">
        <v>2741</v>
      </c>
      <c r="C335" s="150" t="s">
        <v>2742</v>
      </c>
      <c r="D335" s="151">
        <v>19</v>
      </c>
    </row>
    <row r="336" spans="1:4" ht="12.75" customHeight="1">
      <c r="A336" s="149" t="s">
        <v>610</v>
      </c>
      <c r="B336" s="148" t="s">
        <v>2889</v>
      </c>
      <c r="C336" s="150" t="s">
        <v>2890</v>
      </c>
      <c r="D336" s="151">
        <v>16</v>
      </c>
    </row>
    <row r="337" spans="1:4" ht="12.75" customHeight="1">
      <c r="A337" s="149" t="s">
        <v>3007</v>
      </c>
      <c r="B337" s="148" t="s">
        <v>3008</v>
      </c>
      <c r="C337" s="150" t="s">
        <v>3009</v>
      </c>
      <c r="D337" s="151">
        <v>0</v>
      </c>
    </row>
    <row r="338" spans="1:4" ht="12.75" customHeight="1">
      <c r="A338" s="149" t="s">
        <v>164</v>
      </c>
      <c r="B338" s="148" t="s">
        <v>2337</v>
      </c>
      <c r="C338" s="150" t="s">
        <v>2971</v>
      </c>
      <c r="D338" s="151">
        <v>46</v>
      </c>
    </row>
    <row r="339" spans="1:4" ht="12.75" customHeight="1">
      <c r="A339" s="149" t="s">
        <v>969</v>
      </c>
      <c r="B339" s="148" t="s">
        <v>2884</v>
      </c>
      <c r="C339" s="150" t="s">
        <v>2885</v>
      </c>
      <c r="D339" s="151">
        <v>0</v>
      </c>
    </row>
    <row r="340" spans="1:4" ht="12.75" customHeight="1">
      <c r="A340" s="149" t="s">
        <v>384</v>
      </c>
      <c r="B340" s="148" t="s">
        <v>2695</v>
      </c>
      <c r="C340" s="150" t="s">
        <v>2696</v>
      </c>
      <c r="D340" s="151">
        <v>2</v>
      </c>
    </row>
    <row r="341" spans="1:4" ht="12.75" customHeight="1">
      <c r="A341" s="149" t="s">
        <v>529</v>
      </c>
      <c r="B341" s="148" t="s">
        <v>2798</v>
      </c>
      <c r="C341" s="150" t="s">
        <v>2799</v>
      </c>
      <c r="D341" s="151">
        <v>0</v>
      </c>
    </row>
    <row r="342" spans="1:4" ht="12.75" customHeight="1">
      <c r="A342" s="149" t="s">
        <v>2330</v>
      </c>
      <c r="B342" s="148" t="s">
        <v>2331</v>
      </c>
      <c r="C342" s="150" t="s">
        <v>2332</v>
      </c>
      <c r="D342" s="151">
        <v>0</v>
      </c>
    </row>
    <row r="343" spans="1:4" ht="12.75" customHeight="1">
      <c r="A343" s="149" t="s">
        <v>468</v>
      </c>
      <c r="B343" s="148" t="s">
        <v>2715</v>
      </c>
      <c r="C343" s="150" t="s">
        <v>2716</v>
      </c>
      <c r="D343" s="151">
        <v>30</v>
      </c>
    </row>
    <row r="344" spans="1:4" ht="12.75" customHeight="1">
      <c r="A344" s="149" t="s">
        <v>2671</v>
      </c>
      <c r="B344" s="148" t="s">
        <v>2566</v>
      </c>
      <c r="C344" s="150" t="s">
        <v>2672</v>
      </c>
      <c r="D344" s="151">
        <v>0</v>
      </c>
    </row>
    <row r="345" spans="1:4" ht="12.75" customHeight="1">
      <c r="A345" s="149" t="s">
        <v>3019</v>
      </c>
      <c r="B345" s="148" t="s">
        <v>3119</v>
      </c>
      <c r="C345" s="150" t="s">
        <v>3020</v>
      </c>
      <c r="D345" s="151">
        <v>0</v>
      </c>
    </row>
    <row r="346" spans="1:4" ht="12.75" customHeight="1">
      <c r="A346" s="149" t="s">
        <v>280</v>
      </c>
      <c r="B346" s="148" t="s">
        <v>2774</v>
      </c>
      <c r="C346" s="150" t="s">
        <v>2775</v>
      </c>
      <c r="D346" s="151">
        <v>2</v>
      </c>
    </row>
    <row r="347" spans="1:4" ht="12.75" customHeight="1">
      <c r="A347" s="149" t="s">
        <v>721</v>
      </c>
      <c r="B347" s="148" t="s">
        <v>2862</v>
      </c>
      <c r="C347" s="150" t="s">
        <v>2946</v>
      </c>
      <c r="D347" s="151">
        <v>0</v>
      </c>
    </row>
    <row r="348" spans="1:4" ht="12.75" customHeight="1">
      <c r="A348" s="149" t="s">
        <v>2530</v>
      </c>
      <c r="B348" s="148" t="s">
        <v>2531</v>
      </c>
      <c r="C348" s="150" t="s">
        <v>2532</v>
      </c>
      <c r="D348" s="151">
        <v>0</v>
      </c>
    </row>
    <row r="349" spans="1:4" ht="12.75" customHeight="1">
      <c r="A349" s="149" t="s">
        <v>59</v>
      </c>
      <c r="B349" s="148" t="s">
        <v>2854</v>
      </c>
      <c r="C349" s="150" t="s">
        <v>2855</v>
      </c>
      <c r="D349" s="151">
        <v>49</v>
      </c>
    </row>
    <row r="350" spans="1:4" ht="12.75" customHeight="1">
      <c r="A350" s="149" t="s">
        <v>117</v>
      </c>
      <c r="B350" s="148" t="s">
        <v>2328</v>
      </c>
      <c r="C350" s="150" t="s">
        <v>2329</v>
      </c>
      <c r="D350" s="151">
        <v>12</v>
      </c>
    </row>
    <row r="351" spans="1:4" ht="12.75" customHeight="1">
      <c r="A351" s="149" t="s">
        <v>834</v>
      </c>
      <c r="B351" s="148" t="s">
        <v>3037</v>
      </c>
      <c r="C351" s="150" t="s">
        <v>3038</v>
      </c>
      <c r="D351" s="151">
        <v>0</v>
      </c>
    </row>
    <row r="352" spans="1:4" ht="12.75" customHeight="1">
      <c r="A352" s="149" t="s">
        <v>2913</v>
      </c>
      <c r="B352" s="148" t="s">
        <v>2914</v>
      </c>
      <c r="C352" s="150" t="s">
        <v>2915</v>
      </c>
      <c r="D352" s="151">
        <v>0</v>
      </c>
    </row>
    <row r="353" spans="1:4" ht="12.75" customHeight="1">
      <c r="A353" s="149" t="s">
        <v>1041</v>
      </c>
      <c r="B353" s="148" t="s">
        <v>2938</v>
      </c>
      <c r="C353" s="150" t="s">
        <v>2939</v>
      </c>
      <c r="D353" s="151">
        <v>11</v>
      </c>
    </row>
    <row r="354" spans="1:4" ht="12.75" customHeight="1">
      <c r="A354" s="149" t="s">
        <v>2478</v>
      </c>
      <c r="B354" s="148" t="s">
        <v>2362</v>
      </c>
      <c r="C354" s="150" t="s">
        <v>2479</v>
      </c>
      <c r="D354" s="151">
        <v>10</v>
      </c>
    </row>
    <row r="355" spans="1:4" ht="12.75" customHeight="1">
      <c r="A355" s="149" t="s">
        <v>661</v>
      </c>
      <c r="B355" s="148" t="s">
        <v>2558</v>
      </c>
      <c r="C355" s="150" t="s">
        <v>2559</v>
      </c>
      <c r="D355" s="151">
        <v>1</v>
      </c>
    </row>
    <row r="356" spans="1:4" ht="12.75" customHeight="1">
      <c r="A356" s="149" t="s">
        <v>3073</v>
      </c>
      <c r="B356" s="148" t="s">
        <v>3074</v>
      </c>
      <c r="C356" s="150" t="s">
        <v>3075</v>
      </c>
      <c r="D356" s="151">
        <v>0</v>
      </c>
    </row>
    <row r="357" spans="1:4" ht="12.75" customHeight="1">
      <c r="A357" s="149" t="s">
        <v>2487</v>
      </c>
      <c r="B357" s="148" t="s">
        <v>3128</v>
      </c>
      <c r="C357" s="150" t="s">
        <v>3139</v>
      </c>
      <c r="D357" s="151">
        <v>19</v>
      </c>
    </row>
    <row r="358" spans="1:4" ht="12.75" customHeight="1">
      <c r="A358" s="149" t="s">
        <v>508</v>
      </c>
      <c r="B358" s="148" t="s">
        <v>2583</v>
      </c>
      <c r="C358" s="150" t="s">
        <v>2584</v>
      </c>
      <c r="D358" s="151">
        <v>0</v>
      </c>
    </row>
    <row r="359" spans="1:4" ht="12.75" customHeight="1">
      <c r="A359" s="149" t="s">
        <v>761</v>
      </c>
      <c r="B359" s="148" t="s">
        <v>3071</v>
      </c>
      <c r="C359" s="150" t="s">
        <v>3072</v>
      </c>
      <c r="D359" s="151">
        <v>0</v>
      </c>
    </row>
    <row r="360" spans="1:4" ht="12.75" customHeight="1">
      <c r="A360" s="149" t="s">
        <v>3044</v>
      </c>
      <c r="B360" s="148" t="s">
        <v>3045</v>
      </c>
      <c r="C360" s="150" t="s">
        <v>3046</v>
      </c>
      <c r="D360" s="151">
        <v>0</v>
      </c>
    </row>
    <row r="361" spans="1:4" ht="12.75" customHeight="1">
      <c r="A361" s="149" t="s">
        <v>957</v>
      </c>
      <c r="B361" s="148" t="s">
        <v>2519</v>
      </c>
      <c r="C361" s="150" t="s">
        <v>2520</v>
      </c>
      <c r="D361" s="151">
        <v>0</v>
      </c>
    </row>
    <row r="362" spans="1:4" ht="12.75" customHeight="1">
      <c r="A362" s="149" t="s">
        <v>228</v>
      </c>
      <c r="B362" s="148" t="s">
        <v>2585</v>
      </c>
      <c r="C362" s="150" t="s">
        <v>2977</v>
      </c>
      <c r="D362" s="151">
        <v>0</v>
      </c>
    </row>
    <row r="363" spans="1:4" ht="12.75" customHeight="1">
      <c r="A363" s="149" t="s">
        <v>3041</v>
      </c>
      <c r="B363" s="148" t="s">
        <v>3042</v>
      </c>
      <c r="C363" s="150" t="s">
        <v>3043</v>
      </c>
      <c r="D363" s="151">
        <v>0</v>
      </c>
    </row>
    <row r="364" spans="1:4" ht="12.75" customHeight="1">
      <c r="A364" s="149" t="s">
        <v>378</v>
      </c>
      <c r="B364" s="148" t="s">
        <v>2606</v>
      </c>
      <c r="C364" s="150" t="s">
        <v>2607</v>
      </c>
      <c r="D364" s="151">
        <v>29</v>
      </c>
    </row>
    <row r="365" spans="1:4" ht="12.75" customHeight="1">
      <c r="A365" s="149" t="s">
        <v>3076</v>
      </c>
      <c r="B365" s="148" t="s">
        <v>3077</v>
      </c>
      <c r="C365" s="150" t="s">
        <v>3078</v>
      </c>
      <c r="D365" s="151">
        <v>0</v>
      </c>
    </row>
    <row r="366" spans="1:4" ht="12.75" customHeight="1">
      <c r="A366" s="149" t="s">
        <v>2421</v>
      </c>
      <c r="B366" s="148" t="s">
        <v>2705</v>
      </c>
      <c r="C366" s="150" t="s">
        <v>2422</v>
      </c>
      <c r="D366" s="151">
        <v>29</v>
      </c>
    </row>
    <row r="367" spans="1:4" ht="12.75" customHeight="1">
      <c r="A367" s="149" t="s">
        <v>2345</v>
      </c>
      <c r="B367" s="148" t="s">
        <v>2346</v>
      </c>
      <c r="C367" s="150" t="s">
        <v>2347</v>
      </c>
      <c r="D367" s="151">
        <v>0</v>
      </c>
    </row>
    <row r="368" spans="1:4" ht="12.75" customHeight="1">
      <c r="A368" s="149" t="s">
        <v>2717</v>
      </c>
      <c r="B368" s="148" t="s">
        <v>2718</v>
      </c>
      <c r="C368" s="150" t="s">
        <v>2719</v>
      </c>
      <c r="D368" s="151">
        <v>0</v>
      </c>
    </row>
    <row r="369" spans="1:4" ht="12.75" customHeight="1">
      <c r="A369" s="149" t="s">
        <v>643</v>
      </c>
      <c r="B369" s="148" t="s">
        <v>2562</v>
      </c>
      <c r="C369" s="150" t="s">
        <v>2563</v>
      </c>
      <c r="D369" s="151">
        <v>0</v>
      </c>
    </row>
    <row r="370" spans="1:4" ht="12.75" customHeight="1">
      <c r="A370" s="149" t="s">
        <v>3063</v>
      </c>
      <c r="B370" s="148" t="s">
        <v>3120</v>
      </c>
      <c r="C370" s="150" t="s">
        <v>3064</v>
      </c>
      <c r="D370" s="151">
        <v>0</v>
      </c>
    </row>
    <row r="371" spans="1:4" ht="12.75" customHeight="1">
      <c r="A371" s="149" t="s">
        <v>3028</v>
      </c>
      <c r="B371" s="148" t="s">
        <v>3029</v>
      </c>
      <c r="C371" s="150" t="s">
        <v>3030</v>
      </c>
      <c r="D371" s="151">
        <v>0</v>
      </c>
    </row>
    <row r="372" spans="1:4" ht="12.75" customHeight="1">
      <c r="A372" s="149" t="s">
        <v>153</v>
      </c>
      <c r="B372" s="148" t="s">
        <v>2804</v>
      </c>
      <c r="C372" s="150" t="s">
        <v>2805</v>
      </c>
      <c r="D372" s="151">
        <v>0</v>
      </c>
    </row>
    <row r="373" spans="1:4" ht="12.75" customHeight="1">
      <c r="A373" s="149" t="s">
        <v>451</v>
      </c>
      <c r="B373" s="148" t="s">
        <v>2827</v>
      </c>
      <c r="C373" s="150" t="s">
        <v>2828</v>
      </c>
      <c r="D373" s="151">
        <v>0</v>
      </c>
    </row>
    <row r="374" spans="1:4" ht="12.75" customHeight="1">
      <c r="A374" s="149" t="s">
        <v>488</v>
      </c>
      <c r="B374" s="148" t="s">
        <v>2511</v>
      </c>
      <c r="C374" s="150" t="s">
        <v>2512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2026-03-03T12:01:25Z</dcterms:modified>
  <cp:category/>
  <cp:contentStatus/>
</cp:coreProperties>
</file>